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K:\K A K O V O S T\5 KAZALNIKI\Kazalniki 2024\"/>
    </mc:Choice>
  </mc:AlternateContent>
  <xr:revisionPtr revIDLastSave="0" documentId="13_ncr:1_{F028EE16-1EF3-43DB-88AC-E40507EFCBE7}" xr6:coauthVersionLast="47" xr6:coauthVersionMax="47" xr10:uidLastSave="{00000000-0000-0000-0000-000000000000}"/>
  <bookViews>
    <workbookView xWindow="14910" yWindow="240" windowWidth="13755" windowHeight="15600" tabRatio="933" firstSheet="5" activeTab="8" xr2:uid="{00000000-000D-0000-FFFF-FFFF00000000}"/>
  </bookViews>
  <sheets>
    <sheet name="cet" sheetId="11" state="hidden" r:id="rId1"/>
    <sheet name="0. Osnovni podatki" sheetId="10" r:id="rId2"/>
    <sheet name="1. Učinkovitost dela v operacij" sheetId="24" r:id="rId3"/>
    <sheet name="2. Kolonizacije z MRSA" sheetId="13" r:id="rId4"/>
    <sheet name="3. Razjede zaradi pritiska" sheetId="1" r:id="rId5"/>
    <sheet name="4. Padci pacientov" sheetId="20" r:id="rId6"/>
    <sheet name="5. Poškodbe z ostrimi predmeti" sheetId="15" r:id="rId7"/>
    <sheet name="6. Kultura varnosti" sheetId="23" r:id="rId8"/>
    <sheet name="8. Higiena rok" sheetId="22" r:id="rId9"/>
  </sheets>
  <definedNames>
    <definedName name="_Toc143355881" localSheetId="6">'5. Poškodbe z ostrimi predmeti'!$A$4</definedName>
    <definedName name="_xlnm.Print_Area" localSheetId="1">'0. Osnovni podatki'!$A$2:$C$14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3" l="1"/>
  <c r="B22" i="1"/>
  <c r="B21" i="1"/>
  <c r="B20" i="1"/>
  <c r="B14" i="15"/>
  <c r="B15" i="24"/>
  <c r="B17" i="24"/>
  <c r="B10" i="24"/>
  <c r="B16" i="24" s="1"/>
  <c r="E2" i="24"/>
  <c r="D2" i="24"/>
  <c r="C2" i="24"/>
  <c r="C2" i="23"/>
  <c r="E2" i="23"/>
  <c r="D2" i="23"/>
  <c r="B17" i="23"/>
  <c r="B18" i="22" l="1"/>
  <c r="B17" i="22"/>
  <c r="E2" i="22"/>
  <c r="D2" i="22"/>
  <c r="C2" i="22"/>
  <c r="B22" i="20" l="1"/>
  <c r="B21" i="20"/>
  <c r="B20" i="20"/>
  <c r="B19" i="20"/>
  <c r="B9" i="20"/>
  <c r="E2" i="20"/>
  <c r="D2" i="20"/>
  <c r="C2" i="20"/>
  <c r="E2" i="15" l="1"/>
  <c r="D2" i="15"/>
  <c r="C2" i="15"/>
  <c r="E2" i="13"/>
  <c r="D2" i="13"/>
  <c r="C2" i="13"/>
  <c r="E2" i="1"/>
  <c r="D2" i="1"/>
  <c r="C2" i="1"/>
  <c r="B14" i="10"/>
  <c r="B21" i="23" s="1"/>
  <c r="B10" i="10"/>
</calcChain>
</file>

<file path=xl/sharedStrings.xml><?xml version="1.0" encoding="utf-8"?>
<sst xmlns="http://schemas.openxmlformats.org/spreadsheetml/2006/main" count="223" uniqueCount="133">
  <si>
    <t>Vrednosti</t>
  </si>
  <si>
    <t>Opombe</t>
  </si>
  <si>
    <t xml:space="preserve">Sklop odklona: </t>
  </si>
  <si>
    <t>SKUPAJ:</t>
  </si>
  <si>
    <t>Samodejen seštevek</t>
  </si>
  <si>
    <t>1. četrtlejte</t>
  </si>
  <si>
    <t>2. četrtlejte</t>
  </si>
  <si>
    <t>3. četrtlejte</t>
  </si>
  <si>
    <t>4. četrtlejte</t>
  </si>
  <si>
    <t>Stolpec1</t>
  </si>
  <si>
    <t>Izberite obdobje poročanja (spustni seznam v naslednjem polju)</t>
  </si>
  <si>
    <t>Leto (spustni seznam v naslednjem polju)</t>
  </si>
  <si>
    <t>Ustanova (vnesite celo ime, brez kratic)</t>
  </si>
  <si>
    <t>Število obravnav:</t>
  </si>
  <si>
    <t>Število obravnav v dnevni bolnišnici (EDH/DH)</t>
  </si>
  <si>
    <t>Število bolnišnično oskrbnih dni (BOD) - brez dnevne bolnišnice (EDH/DH)</t>
  </si>
  <si>
    <t>Število diagnostično - terapevtskih posegov v ambulantni obravnavi</t>
  </si>
  <si>
    <r>
      <t xml:space="preserve">Število </t>
    </r>
    <r>
      <rPr>
        <b/>
        <i/>
        <sz val="10"/>
        <color theme="1"/>
        <rFont val="Calibri"/>
        <family val="2"/>
        <charset val="238"/>
        <scheme val="minor"/>
      </rPr>
      <t>diagnostičnih postopkov</t>
    </r>
    <r>
      <rPr>
        <i/>
        <sz val="10"/>
        <color theme="1"/>
        <rFont val="Calibri"/>
        <family val="2"/>
        <charset val="238"/>
        <scheme val="minor"/>
      </rPr>
      <t xml:space="preserve">, ki se izvedejo </t>
    </r>
    <r>
      <rPr>
        <b/>
        <i/>
        <sz val="10"/>
        <color theme="1"/>
        <rFont val="Calibri"/>
        <family val="2"/>
        <charset val="238"/>
        <scheme val="minor"/>
      </rPr>
      <t>v sklopu ambulantne obravnave</t>
    </r>
    <r>
      <rPr>
        <i/>
        <sz val="10"/>
        <color theme="1"/>
        <rFont val="Calibri"/>
        <family val="2"/>
        <charset val="238"/>
        <scheme val="minor"/>
      </rPr>
      <t xml:space="preserve"> (npr. radiološke preiskave, gastroskopije oz. druge endoskopske preiskave, itd.) in število </t>
    </r>
    <r>
      <rPr>
        <b/>
        <i/>
        <sz val="10"/>
        <color theme="1"/>
        <rFont val="Calibri"/>
        <family val="2"/>
        <charset val="238"/>
        <scheme val="minor"/>
      </rPr>
      <t>terapevtskih posegov</t>
    </r>
    <r>
      <rPr>
        <i/>
        <sz val="10"/>
        <color theme="1"/>
        <rFont val="Calibri"/>
        <family val="2"/>
        <charset val="238"/>
        <scheme val="minor"/>
      </rPr>
      <t xml:space="preserve"> v sklopu ambulantne obravnave (npr. ambulantni posegi v splošni kirurgiji; enkratne aplikacije zdravil, itd.)</t>
    </r>
  </si>
  <si>
    <t>SKUPAJ OBRAVNAV:</t>
  </si>
  <si>
    <t>Samodejni izračun (št. hospitaliziranih pacientov + št ambulantnih obravnav + št. diag.-ter. posegov)</t>
  </si>
  <si>
    <t>Število rednih hospitalizacij (brez EDH/DH):</t>
  </si>
  <si>
    <t>Število zaposlenih</t>
  </si>
  <si>
    <t>(prostor za logotip izvajalca)</t>
  </si>
  <si>
    <t xml:space="preserve">
</t>
  </si>
  <si>
    <t>Seštevek zaposlenih po deležih (100% zaposlitev = 1; 50% zaposlitev, polovočni delovni čas = 0,5; skrajšani delovni čas, zaposlitev za 6 ur = 0,75; itd.)</t>
  </si>
  <si>
    <t>Kazalnik</t>
  </si>
  <si>
    <t>Vrednost kazalnika</t>
  </si>
  <si>
    <t>Število (števec)</t>
  </si>
  <si>
    <t>Št. vseh padcev hospitaliziranih pacientov</t>
  </si>
  <si>
    <t>Št. padcev s postelje hospitaliziranih pacientov</t>
  </si>
  <si>
    <t>Št. padcev pacientov v ambulantni obravnavi</t>
  </si>
  <si>
    <t>Skupaj padcev:</t>
  </si>
  <si>
    <t>opombe</t>
  </si>
  <si>
    <t>Izvajalci nimajo vpliva!</t>
  </si>
  <si>
    <t>Izvajalec</t>
  </si>
  <si>
    <t>Leto:</t>
  </si>
  <si>
    <t>Obdobje</t>
  </si>
  <si>
    <t>Stanje na zadnji dan opazovanega obdobja (četrtletja)</t>
  </si>
  <si>
    <t>Da</t>
  </si>
  <si>
    <t>Ne</t>
  </si>
  <si>
    <t>Brez odgovora</t>
  </si>
  <si>
    <t>vob</t>
  </si>
  <si>
    <t>Koliko pacientom ste ob sprejemu v tem tromesečju odvzeli nadzorne kužnine (MRSA)?</t>
  </si>
  <si>
    <t>Obdobje opazovanja</t>
  </si>
  <si>
    <t>4.5.1 Doslednost upoštevanja higiene rok v enotah intenzivne terapije (%)</t>
  </si>
  <si>
    <t>4.5.2 Doslednost upoštevanja higiene rok na vseh ostalih oddelkih (%)</t>
  </si>
  <si>
    <t>LEGENDA</t>
  </si>
  <si>
    <t>Podatek vnesejo izvajalci</t>
  </si>
  <si>
    <t>Samodejni seštevek</t>
  </si>
  <si>
    <t>Samodejni izračun kazalnika</t>
  </si>
  <si>
    <t>/</t>
  </si>
  <si>
    <t>Vpis komentarja - opombe</t>
  </si>
  <si>
    <t>Število v bolnišnici obravnavnih pacientov (skupaj z EDH/DH) v izbranem obdobju (četrtletju)</t>
  </si>
  <si>
    <t>Samodejni izračun (št. v bolnišnici obravnavnih pacientov - število EDH/DH)</t>
  </si>
  <si>
    <t>Metodologija/opombe</t>
  </si>
  <si>
    <t>Predstavlejni podatki o številu obravnav so bili pridobljeni po enotni metodologiji za spremljaje kazalnikov kakovosti in so uporabni izključno za ta namen. V določenem delu se lahko razlikujejo od obračunskih  in drugih uradnih podatkov glede števila obravnav!</t>
  </si>
  <si>
    <r>
      <rPr>
        <i/>
        <u/>
        <sz val="10"/>
        <rFont val="Calibri"/>
        <family val="2"/>
        <charset val="238"/>
        <scheme val="minor"/>
      </rPr>
      <t>Vključeni pacienti:</t>
    </r>
    <r>
      <rPr>
        <i/>
        <sz val="10"/>
        <rFont val="Calibri"/>
        <family val="2"/>
        <charset val="238"/>
        <scheme val="minor"/>
      </rPr>
      <t xml:space="preserve"> akutni in neakutni pacienti (npr. rehabilitacijska oskrba, psihiatrična oskrba).
</t>
    </r>
    <r>
      <rPr>
        <i/>
        <u/>
        <sz val="10"/>
        <rFont val="Calibri"/>
        <family val="2"/>
        <charset val="238"/>
        <scheme val="minor"/>
      </rPr>
      <t>Izključeni pacienti:</t>
    </r>
    <r>
      <rPr>
        <i/>
        <sz val="10"/>
        <rFont val="Calibri"/>
        <family val="2"/>
        <charset val="238"/>
        <scheme val="minor"/>
      </rPr>
      <t xml:space="preserve">
- mlajši od 18 let
- ženske po normalnem (vaginalnem) porodu
- ambulantni pacienti
- spremljevalci </t>
    </r>
  </si>
  <si>
    <t>Šteje se samo število obravnav v dnevni bolnišnici (EDH/DH)</t>
  </si>
  <si>
    <r>
      <t>Število vseh hospitaliziranih pacientov: tako redne hospitalizacije, kot obravnave v enodnevni bolnišnici skupaj. Š</t>
    </r>
    <r>
      <rPr>
        <b/>
        <i/>
        <sz val="10"/>
        <color theme="1"/>
        <rFont val="Calibri"/>
        <family val="2"/>
        <charset val="238"/>
        <scheme val="minor"/>
      </rPr>
      <t xml:space="preserve">teje se število obravnav v opazovanem četrtletju in ne samo sprejemov. Pacient je štet v opazovano četrtletje, tudi če je bil sprejet v prejšnjem četrtletju - štejejo se torej vsi ležeči pacienti v opazovanem obdobju </t>
    </r>
    <r>
      <rPr>
        <i/>
        <sz val="10"/>
        <color theme="1"/>
        <rFont val="Calibri"/>
        <family val="2"/>
        <charset val="238"/>
        <scheme val="minor"/>
      </rPr>
      <t>(Primer: če je pacient v obravnavi več kot celo četrtletje, je štet ne glede na to, da ni bil ne sprejet, ne odpuščen v četrtletju za katerega se poročajo podatki).</t>
    </r>
    <r>
      <rPr>
        <b/>
        <i/>
        <sz val="10"/>
        <color theme="1"/>
        <rFont val="Calibri"/>
        <family val="2"/>
        <charset val="238"/>
        <scheme val="minor"/>
      </rPr>
      <t xml:space="preserve">
</t>
    </r>
    <r>
      <rPr>
        <i/>
        <sz val="10"/>
        <color theme="1"/>
        <rFont val="Calibri"/>
        <family val="2"/>
        <charset val="238"/>
        <scheme val="minor"/>
      </rPr>
      <t xml:space="preserve">
</t>
    </r>
    <r>
      <rPr>
        <b/>
        <sz val="10"/>
        <color theme="1"/>
        <rFont val="Calibri"/>
        <family val="2"/>
        <charset val="238"/>
        <scheme val="minor"/>
      </rPr>
      <t>EDH</t>
    </r>
    <r>
      <rPr>
        <b/>
        <i/>
        <sz val="10"/>
        <color theme="1"/>
        <rFont val="Calibri"/>
        <family val="2"/>
        <charset val="238"/>
        <scheme val="minor"/>
      </rPr>
      <t xml:space="preserve"> = enodnevni hospital</t>
    </r>
    <r>
      <rPr>
        <i/>
        <sz val="10"/>
        <color theme="1"/>
        <rFont val="Calibri"/>
        <family val="2"/>
        <charset val="238"/>
        <scheme val="minor"/>
      </rPr>
      <t xml:space="preserve"> - gre za enkratne dogodke, ki se zgodijo znotraj enega dneva (sprejem - obravnava - odpust v enem dnevu)
</t>
    </r>
    <r>
      <rPr>
        <b/>
        <sz val="10"/>
        <color theme="1"/>
        <rFont val="Calibri"/>
        <family val="2"/>
        <charset val="238"/>
        <scheme val="minor"/>
      </rPr>
      <t xml:space="preserve">DH = dnevni hospital (dnevna bolnišnica) </t>
    </r>
    <r>
      <rPr>
        <i/>
        <sz val="10"/>
        <color theme="1"/>
        <rFont val="Calibri"/>
        <family val="2"/>
        <charset val="238"/>
        <scheme val="minor"/>
      </rPr>
      <t xml:space="preserve">- gre za zdravljenja, ki trajajo daljše časovno obdobje, vendar se posamezni dogodki dogajajo znotraj enega dneva (sprejem - obravnava - obravnava - ... - obravnava - odpust) - </t>
    </r>
    <r>
      <rPr>
        <b/>
        <i/>
        <sz val="10"/>
        <color theme="1"/>
        <rFont val="Calibri"/>
        <family val="2"/>
        <charset val="238"/>
        <scheme val="minor"/>
      </rPr>
      <t>v tem primeru se šteje število obravnav v tem četrtletju in ne skupno število dni od sprejema do odpusta</t>
    </r>
    <r>
      <rPr>
        <i/>
        <sz val="10"/>
        <color theme="1"/>
        <rFont val="Calibri"/>
        <family val="2"/>
        <charset val="238"/>
        <scheme val="minor"/>
      </rPr>
      <t xml:space="preserve"> (Primer: sprejem 01.02.20XY - odpust 31.03.20XY; v tem času imel 5 obravnav -&gt; šteje se le 5 dni in ne celotno obdobje od sprejema do odpusta) 
</t>
    </r>
    <r>
      <rPr>
        <b/>
        <i/>
        <sz val="10"/>
        <color theme="1"/>
        <rFont val="Calibri"/>
        <family val="2"/>
        <charset val="238"/>
        <scheme val="minor"/>
      </rPr>
      <t xml:space="preserve">Pri DH se šteje torej število obravnav v posameznem obdobju.
</t>
    </r>
    <r>
      <rPr>
        <b/>
        <sz val="10"/>
        <color theme="1"/>
        <rFont val="Calibri"/>
        <family val="2"/>
        <charset val="238"/>
        <scheme val="minor"/>
      </rPr>
      <t>Spremljevalci (doječe matere, spremljevalci otrok in drugih pacientov, ki imajo spremstvo zdrave osebe) se NE štejejo v število obravnav.</t>
    </r>
  </si>
  <si>
    <t>Število ambulantnih obravnav (prvi in kontrolni pregledi in obravnave v urgentnih ambulantah)</t>
  </si>
  <si>
    <r>
      <t xml:space="preserve">Število ambulantnih obravnav v specialističnih ambulantah (prvi in kontrolni pregledi v ambulanti </t>
    </r>
    <r>
      <rPr>
        <b/>
        <i/>
        <sz val="10"/>
        <color theme="1"/>
        <rFont val="Calibri"/>
        <family val="2"/>
        <charset val="238"/>
        <scheme val="minor"/>
      </rPr>
      <t>in obravnave v urgentnih</t>
    </r>
    <r>
      <rPr>
        <i/>
        <sz val="10"/>
        <color theme="1"/>
        <rFont val="Calibri"/>
        <family val="2"/>
        <charset val="238"/>
        <scheme val="minor"/>
      </rPr>
      <t xml:space="preserve"> ambulantah)</t>
    </r>
  </si>
  <si>
    <r>
      <t xml:space="preserve">V seštevek bolnišnično oskrbnih dni (BOD) </t>
    </r>
    <r>
      <rPr>
        <b/>
        <i/>
        <sz val="10"/>
        <color theme="1"/>
        <rFont val="Calibri"/>
        <family val="2"/>
        <charset val="238"/>
        <scheme val="minor"/>
      </rPr>
      <t>NE štejemo</t>
    </r>
    <r>
      <rPr>
        <i/>
        <sz val="10"/>
        <color theme="1"/>
        <rFont val="Calibri"/>
        <family val="2"/>
        <charset val="238"/>
        <scheme val="minor"/>
      </rPr>
      <t xml:space="preserve"> pacientov obravnavnih v dnevni bolnišnici (EDH/DH)
Za izračun BOD se uporabijo podatki o </t>
    </r>
    <r>
      <rPr>
        <b/>
        <i/>
        <sz val="10"/>
        <color theme="1"/>
        <rFont val="Calibri"/>
        <family val="2"/>
        <charset val="238"/>
        <scheme val="minor"/>
      </rPr>
      <t>datumu sprejema in datumu odpusta, ter se izračunajo po formuli: (datum odpusta - datum sprejema) - 1 dan
V kolikor je sprejem in odpust isti dan se šteje 1 dan.
Upoštevati je potrebno začasne odpuste in dneve ko je pacient na začasnem odpustu - torej ni prisoten v bolnišnici - takrat se ti dnevi odštejejo!
V primeru, da na zadnji dan četrtletja pacient še ni bil odpuščen, se šteje zadnji dan četrtletja za »odpust« in se seštejejo dnevi do zadnjega dneva v četrtletju.
V primeru, da je pacient sprejet še v prejšnjem četrtletju, je se šteje za to četrtletje prvi dan kot »sprejem« in se štejejo dnevi dalje. 
Spremljevalci (doječe matere, spremljevalci otrok in drugih pacientov, ki imajo spremstvo zdrave osebe) se NE štejejo v število obravnav.</t>
    </r>
  </si>
  <si>
    <t xml:space="preserve">Število vseh sprejemov v bolnišnico v tem
tromesečju </t>
  </si>
  <si>
    <r>
      <t xml:space="preserve">Skupno število sprejemov v bolnišnico - samo redne hospitalizacije, </t>
    </r>
    <r>
      <rPr>
        <b/>
        <sz val="11"/>
        <color theme="1"/>
        <rFont val="Calibri"/>
        <family val="2"/>
        <charset val="238"/>
        <scheme val="minor"/>
      </rPr>
      <t>brez obravnav v dnevni bolnišnici</t>
    </r>
  </si>
  <si>
    <t>8. Higiena rok</t>
  </si>
  <si>
    <t xml:space="preserve"> </t>
  </si>
  <si>
    <r>
      <t xml:space="preserve">8.1. Doslednost higiene rok v </t>
    </r>
    <r>
      <rPr>
        <b/>
        <sz val="16"/>
        <color theme="4" tint="-0.249977111117893"/>
        <rFont val="Calibri"/>
        <family val="2"/>
        <charset val="238"/>
        <scheme val="minor"/>
      </rPr>
      <t>enotah intenzivne terapije</t>
    </r>
    <r>
      <rPr>
        <sz val="16"/>
        <color theme="4" tint="-0.249977111117893"/>
        <rFont val="Calibri"/>
        <family val="2"/>
        <charset val="238"/>
        <scheme val="minor"/>
      </rPr>
      <t xml:space="preserve"> </t>
    </r>
    <r>
      <rPr>
        <sz val="11"/>
        <color theme="4" tint="-0.249977111117893"/>
        <rFont val="Calibri"/>
        <family val="2"/>
        <charset val="238"/>
        <scheme val="minor"/>
      </rPr>
      <t>(Odstotek priložnosti za higieno rok, pri katerih je bilo dejanje tudi izvedeno)</t>
    </r>
  </si>
  <si>
    <r>
      <t xml:space="preserve">8.2. Doslednost higiene rok v </t>
    </r>
    <r>
      <rPr>
        <b/>
        <sz val="16"/>
        <color theme="4" tint="-0.249977111117893"/>
        <rFont val="Calibri"/>
        <family val="2"/>
        <charset val="238"/>
        <scheme val="minor"/>
      </rPr>
      <t>vseh ostalih oddelkih</t>
    </r>
    <r>
      <rPr>
        <sz val="16"/>
        <color theme="4" tint="-0.249977111117893"/>
        <rFont val="Calibri"/>
        <family val="2"/>
        <charset val="238"/>
        <scheme val="minor"/>
      </rPr>
      <t xml:space="preserve"> </t>
    </r>
    <r>
      <rPr>
        <sz val="11"/>
        <color theme="4" tint="-0.249977111117893"/>
        <rFont val="Calibri"/>
        <family val="2"/>
        <charset val="238"/>
        <scheme val="minor"/>
      </rPr>
      <t>(Odstotek priložnosti za higieno rok, pri katerih je bilo dejanje tudi izvedeno)</t>
    </r>
  </si>
  <si>
    <t>6. Varnostna kultura</t>
  </si>
  <si>
    <r>
      <t xml:space="preserve">6. Število sporočenih varnostnih odklonov pri zdravstveni obravnavi pacientov na </t>
    </r>
    <r>
      <rPr>
        <i/>
        <sz val="11"/>
        <color rgb="FF000000"/>
        <rFont val="Calibri"/>
        <family val="2"/>
        <charset val="238"/>
        <scheme val="minor"/>
      </rPr>
      <t xml:space="preserve">1000 obravnavanih pacientov (bolnišnična in ambulantna obravnava skupaj) </t>
    </r>
  </si>
  <si>
    <t>5. poškodbe z ostrimi predmeti</t>
  </si>
  <si>
    <t xml:space="preserve">Število poškodb z ostrimi predmeti na 100 zaposlenih </t>
  </si>
  <si>
    <t>4. Padci pacientov</t>
  </si>
  <si>
    <t>4.2 Incidenca padcev s postelje</t>
  </si>
  <si>
    <r>
      <rPr>
        <u/>
        <sz val="10"/>
        <color theme="1"/>
        <rFont val="Arial"/>
        <family val="2"/>
        <charset val="238"/>
      </rPr>
      <t>hujše posledice za pacienta</t>
    </r>
    <r>
      <rPr>
        <sz val="10"/>
        <color theme="1"/>
        <rFont val="Arial"/>
        <family val="2"/>
        <charset val="238"/>
      </rPr>
      <t>: rane, ki jih je treba šivati, zlomi kosti, notranje krvavitve, smrt pacienta itd.</t>
    </r>
  </si>
  <si>
    <r>
      <rPr>
        <i/>
        <u/>
        <sz val="10"/>
        <color theme="1"/>
        <rFont val="Arial"/>
        <family val="2"/>
        <charset val="238"/>
      </rPr>
      <t>manjše posledice za pacienta</t>
    </r>
    <r>
      <rPr>
        <sz val="10"/>
        <color theme="1"/>
        <rFont val="Arial"/>
        <family val="2"/>
        <charset val="238"/>
      </rPr>
      <t>: odrgnine, modrice, rane, ki jih ni treba šivati, bolečine ob udarcu brez zloma itd.;</t>
    </r>
  </si>
  <si>
    <t>* Vrste poškodb</t>
  </si>
  <si>
    <t>4.1 Prevalenca vseh padcev hospitaliziranih pacientov v bolnišnici</t>
  </si>
  <si>
    <t>4.3 Poškodbe pri padcih</t>
  </si>
  <si>
    <t>Št. padcev hospitaliziranih pacientov s poškodbami (skupaj*)</t>
  </si>
  <si>
    <t>4.4. Incidenca padcev v ambulanti</t>
  </si>
  <si>
    <t>3. Razjede zaradi pritiska</t>
  </si>
  <si>
    <t>3.2 Incidenca v bolnišnici pridobljenih PZP/RPZ</t>
  </si>
  <si>
    <t>PZP - poškodbe zaradi pritiska</t>
  </si>
  <si>
    <t>RZP - razjede zarai pritiska</t>
  </si>
  <si>
    <t>Vključeni pacienti v bolnišnični dejavnosti</t>
  </si>
  <si>
    <t>akutni in neakutni pacienti (npr. rehabilitacijska oskrba, psihiatrična oskrba)</t>
  </si>
  <si>
    <t>pacienti, mlajši od 18 let</t>
  </si>
  <si>
    <t>porodnice</t>
  </si>
  <si>
    <t>ambulantni pacienti</t>
  </si>
  <si>
    <t>spremljajoče osebe (npr. matere, ki dojijo sprejete dojenčke).</t>
  </si>
  <si>
    <t>Izključitveni kriteriji za bolnišnično dejavnost:</t>
  </si>
  <si>
    <t>3.3 Incidenca PZP/RPZ ob sprejemu v bolnišnico</t>
  </si>
  <si>
    <t>3.1 Prevalenca PZP/RZP v bolnišnici</t>
  </si>
  <si>
    <t>2. Kolonizacija z MRSA</t>
  </si>
  <si>
    <t>kolonizacija z MRSA (%)</t>
  </si>
  <si>
    <t>1. Učinkovitost dela v operacijskem bloku (OP)</t>
  </si>
  <si>
    <t>1.2 Delež odpadlih načrtovanih posegov</t>
  </si>
  <si>
    <t>1.3 Urgentne operacije glede na načrtovane</t>
  </si>
  <si>
    <t>1.1 Zasedenost operacijske dvorane</t>
  </si>
  <si>
    <t>število odpadlih načrtovanih operacij</t>
  </si>
  <si>
    <t>število pravilno izvedenih dejanj zaposlenih v enotah intenzivne terapije  (razkuževanje ali umivanje)</t>
  </si>
  <si>
    <t>število priložnosti pri zaposlenih v enotah intenzivne terapije</t>
  </si>
  <si>
    <t>število priložnosti pri zaposlenih na oddelkih, ki niso enote intenzivne terapije</t>
  </si>
  <si>
    <t>število pravilno izvedenih dejanj zaposlenih na oddelkih, ki niso enote intenzivne terapije  (razkuževanje ali umivanje)</t>
  </si>
  <si>
    <t>število sporočenih poškodb z ostrimi predmeti</t>
  </si>
  <si>
    <t>Število zaposlenih (zdravniki in zobozdravniki, farmacevtski delavci, zdravstvena nega, zdravstveni delavci in sodelavci in nezdravstveni delavci)</t>
  </si>
  <si>
    <t>Število vseh pacientov z RZP/PZP 
(od 1. do 6. stopnje po razvrstitvi EPUAP)</t>
  </si>
  <si>
    <t>Št. pacientov, ki so pridobili RZP/PZP v bolnišnici</t>
  </si>
  <si>
    <t>Št. pacientov, ki so imeli RZP/PZP že ob sprejemu v bolnišnico</t>
  </si>
  <si>
    <t>Število hospitaliziranih pacientov z izključitvenimi kriteriji (za RZP/PZP)</t>
  </si>
  <si>
    <t>Število bolnikov, ki so MRSA pridobili v teku hospitalizacije v vaši ustanovi (MRSA ugotovljen v katerikoli kužnini odvzeti &gt; 48 ur po sprejemu v bolnišnico)</t>
  </si>
  <si>
    <t>število vseh bolnikov z MRSA (vsak bolnik štet samo 1X) v opazovanem obdobju</t>
  </si>
  <si>
    <t xml:space="preserve">Vsota minut prisotnosti pacientov v operacijski dvorani v opazovanem obdobju (Čas pacientovega odhoda iz OP dvorano – čas pacientovega prihoda v OP dvorano) </t>
  </si>
  <si>
    <t>običajni obratovalni čas OP dvorane v opazovanem obdobju (izraženo v minutah)</t>
  </si>
  <si>
    <t>število načrtovanih (elektivnih) kirurških posegov v opazovanem obdobju</t>
  </si>
  <si>
    <t>število izvedenih načrtovanih kirurških posegov v opazovanem obdobju</t>
  </si>
  <si>
    <t>število izvedenih urgentnih kirurških posegov (spremljamo v t.i. mešanih OP)</t>
  </si>
  <si>
    <t>2. Skorajšnja napaka ("near-miss")</t>
  </si>
  <si>
    <t>3. Identifikacija pacienta</t>
  </si>
  <si>
    <t>4. Privolitev, soglasje</t>
  </si>
  <si>
    <t>5. Zdravljenje in oskrba</t>
  </si>
  <si>
    <t>6. Zdravila in infuzijske tekočine</t>
  </si>
  <si>
    <t>7. Invazivni poseg/kirurško zdravljenje</t>
  </si>
  <si>
    <t>8. Kri in krvni pripravki</t>
  </si>
  <si>
    <t>9. Vedenje, odnos in komunikacija</t>
  </si>
  <si>
    <t>10. Medicinska oprema/pripomočki, materiali/dezinfekcija in sterilizacija</t>
  </si>
  <si>
    <t>11. Drugo</t>
  </si>
  <si>
    <t>1. Opozorilni nevarni dogodek*</t>
  </si>
  <si>
    <t>*opozorilni nevarni dogodek ni vključen v izračun kazalnika, saj morajo biti incidenti, ki sodijo v ta sklop, poročani v vsebinskih sklopih 2-11</t>
  </si>
  <si>
    <t>Sporočanje podatkov za kazalnik Kultura varnosti ne izključuje obveznosti poročanja o najhujših opozorilnih nevanih dogodkih (OND) pristojnemu organu</t>
  </si>
  <si>
    <t>URI Soča</t>
  </si>
  <si>
    <t>*6 mesečno obdobje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</si>
</sst>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38"/>
      <scheme val="minor"/>
    </font>
    <font>
      <b/>
      <sz val="11"/>
      <color theme="1"/>
      <name val="Calibri"/>
      <family val="2"/>
      <charset val="238"/>
      <scheme val="minor"/>
    </font>
    <font>
      <b/>
      <i/>
      <sz val="11"/>
      <color theme="1"/>
      <name val="Calibri"/>
      <family val="2"/>
      <charset val="238"/>
      <scheme val="minor"/>
    </font>
    <font>
      <sz val="11"/>
      <color rgb="FF000000"/>
      <name val="Calibri"/>
      <family val="2"/>
      <charset val="238"/>
      <scheme val="minor"/>
    </font>
    <font>
      <i/>
      <sz val="11"/>
      <color theme="1"/>
      <name val="Calibri"/>
      <family val="2"/>
      <charset val="238"/>
      <scheme val="minor"/>
    </font>
    <font>
      <b/>
      <sz val="14"/>
      <color theme="1"/>
      <name val="Calibri"/>
      <family val="2"/>
      <charset val="238"/>
      <scheme val="minor"/>
    </font>
    <font>
      <sz val="14"/>
      <color theme="1"/>
      <name val="Calibri"/>
      <family val="2"/>
      <charset val="238"/>
      <scheme val="minor"/>
    </font>
    <font>
      <sz val="16"/>
      <color theme="4" tint="-0.249977111117893"/>
      <name val="Calibri"/>
      <family val="2"/>
      <charset val="238"/>
      <scheme val="minor"/>
    </font>
    <font>
      <sz val="8"/>
      <name val="Calibri"/>
      <family val="2"/>
      <charset val="238"/>
      <scheme val="minor"/>
    </font>
    <font>
      <b/>
      <sz val="12"/>
      <color theme="1"/>
      <name val="Calibri"/>
      <family val="2"/>
      <charset val="238"/>
      <scheme val="minor"/>
    </font>
    <font>
      <b/>
      <i/>
      <sz val="12"/>
      <color theme="1"/>
      <name val="Calibri"/>
      <family val="2"/>
      <charset val="238"/>
      <scheme val="minor"/>
    </font>
    <font>
      <sz val="12"/>
      <color theme="1"/>
      <name val="Calibri"/>
      <family val="2"/>
      <charset val="238"/>
      <scheme val="minor"/>
    </font>
    <font>
      <i/>
      <sz val="12"/>
      <color theme="1"/>
      <name val="Calibri"/>
      <family val="2"/>
      <charset val="238"/>
      <scheme val="minor"/>
    </font>
    <font>
      <i/>
      <sz val="10"/>
      <color theme="1"/>
      <name val="Calibri"/>
      <family val="2"/>
      <charset val="238"/>
      <scheme val="minor"/>
    </font>
    <font>
      <b/>
      <i/>
      <sz val="10"/>
      <color theme="1"/>
      <name val="Calibri"/>
      <family val="2"/>
      <charset val="238"/>
      <scheme val="minor"/>
    </font>
    <font>
      <i/>
      <sz val="9"/>
      <color theme="1"/>
      <name val="Calibri"/>
      <family val="2"/>
      <charset val="238"/>
      <scheme val="minor"/>
    </font>
    <font>
      <sz val="10"/>
      <color rgb="FF51575F"/>
      <name val="Verdana"/>
      <family val="2"/>
      <charset val="238"/>
    </font>
    <font>
      <b/>
      <sz val="11"/>
      <color theme="5" tint="-0.249977111117893"/>
      <name val="Calibri"/>
      <family val="2"/>
      <charset val="238"/>
      <scheme val="minor"/>
    </font>
    <font>
      <i/>
      <sz val="11"/>
      <color rgb="FF000000"/>
      <name val="Calibri"/>
      <family val="2"/>
      <charset val="238"/>
      <scheme val="minor"/>
    </font>
    <font>
      <b/>
      <sz val="11"/>
      <color rgb="FF000000"/>
      <name val="Calibri"/>
      <family val="2"/>
      <charset val="238"/>
      <scheme val="minor"/>
    </font>
    <font>
      <sz val="11"/>
      <color theme="4" tint="-0.249977111117893"/>
      <name val="Calibri"/>
      <family val="2"/>
      <charset val="238"/>
      <scheme val="minor"/>
    </font>
    <font>
      <b/>
      <sz val="16"/>
      <color theme="4" tint="-0.249977111117893"/>
      <name val="Calibri"/>
      <family val="2"/>
      <charset val="238"/>
      <scheme val="minor"/>
    </font>
    <font>
      <b/>
      <sz val="10"/>
      <color theme="1"/>
      <name val="Calibri"/>
      <family val="2"/>
      <charset val="238"/>
      <scheme val="minor"/>
    </font>
    <font>
      <b/>
      <sz val="11"/>
      <color rgb="FFFF0000"/>
      <name val="Calibri"/>
      <family val="2"/>
      <charset val="238"/>
      <scheme val="minor"/>
    </font>
    <font>
      <i/>
      <sz val="10"/>
      <name val="Calibri"/>
      <family val="2"/>
      <charset val="238"/>
      <scheme val="minor"/>
    </font>
    <font>
      <i/>
      <u/>
      <sz val="10"/>
      <name val="Calibri"/>
      <family val="2"/>
      <charset val="238"/>
      <scheme val="minor"/>
    </font>
    <font>
      <sz val="11"/>
      <color rgb="FFFF0000"/>
      <name val="Calibri"/>
      <family val="2"/>
      <charset val="238"/>
      <scheme val="minor"/>
    </font>
    <font>
      <i/>
      <sz val="11"/>
      <color rgb="FFFF0000"/>
      <name val="Calibri"/>
      <family val="2"/>
      <charset val="238"/>
      <scheme val="minor"/>
    </font>
    <font>
      <sz val="10"/>
      <color theme="1"/>
      <name val="Arial"/>
      <family val="2"/>
      <charset val="238"/>
    </font>
    <font>
      <sz val="10"/>
      <color theme="1"/>
      <name val="Symbol"/>
      <family val="1"/>
      <charset val="2"/>
    </font>
    <font>
      <i/>
      <u/>
      <sz val="10"/>
      <color theme="1"/>
      <name val="Arial"/>
      <family val="2"/>
      <charset val="238"/>
    </font>
    <font>
      <u/>
      <sz val="10"/>
      <color theme="1"/>
      <name val="Arial"/>
      <family val="2"/>
      <charset val="238"/>
    </font>
    <font>
      <u/>
      <sz val="11"/>
      <color theme="10"/>
      <name val="Calibri"/>
      <family val="2"/>
      <charset val="238"/>
      <scheme val="minor"/>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s>
  <cellStyleXfs count="2">
    <xf numFmtId="0" fontId="0" fillId="0" borderId="0"/>
    <xf numFmtId="0" fontId="32" fillId="0" borderId="0" applyNumberFormat="0" applyFill="0" applyBorder="0" applyAlignment="0" applyProtection="0"/>
  </cellStyleXfs>
  <cellXfs count="116">
    <xf numFmtId="0" fontId="0" fillId="0" borderId="0" xfId="0"/>
    <xf numFmtId="0" fontId="1" fillId="0" borderId="0" xfId="0" applyFont="1"/>
    <xf numFmtId="0" fontId="0" fillId="0" borderId="1" xfId="0" applyBorder="1"/>
    <xf numFmtId="0" fontId="0" fillId="0" borderId="1" xfId="0" applyBorder="1" applyAlignment="1">
      <alignment wrapText="1"/>
    </xf>
    <xf numFmtId="0" fontId="3" fillId="0" borderId="1" xfId="0" applyFont="1" applyBorder="1" applyAlignment="1">
      <alignment wrapText="1"/>
    </xf>
    <xf numFmtId="0" fontId="3" fillId="0" borderId="1" xfId="0" applyFont="1" applyBorder="1"/>
    <xf numFmtId="0" fontId="1" fillId="0" borderId="1" xfId="0" applyFont="1" applyBorder="1" applyAlignment="1">
      <alignment horizontal="right"/>
    </xf>
    <xf numFmtId="0" fontId="7" fillId="0" borderId="0" xfId="0" applyFont="1"/>
    <xf numFmtId="0" fontId="0" fillId="0" borderId="0" xfId="0" applyAlignment="1">
      <alignment horizontal="center"/>
    </xf>
    <xf numFmtId="0" fontId="10" fillId="3" borderId="1"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15" fillId="0" borderId="0" xfId="0" applyFont="1" applyAlignment="1">
      <alignment vertical="center"/>
    </xf>
    <xf numFmtId="0" fontId="2" fillId="0" borderId="1" xfId="0" applyFont="1" applyBorder="1"/>
    <xf numFmtId="0" fontId="0" fillId="6" borderId="1" xfId="0" applyFill="1" applyBorder="1" applyAlignment="1">
      <alignment horizontal="center"/>
    </xf>
    <xf numFmtId="0" fontId="9" fillId="7" borderId="0" xfId="0" applyFont="1" applyFill="1"/>
    <xf numFmtId="0" fontId="9" fillId="7" borderId="0" xfId="0" applyFont="1" applyFill="1" applyAlignment="1">
      <alignment horizontal="center"/>
    </xf>
    <xf numFmtId="0" fontId="0" fillId="3" borderId="1" xfId="0" applyFill="1" applyBorder="1" applyAlignment="1">
      <alignment horizontal="center" vertical="center"/>
    </xf>
    <xf numFmtId="0" fontId="16" fillId="0" borderId="0" xfId="0" applyFont="1"/>
    <xf numFmtId="0" fontId="1" fillId="2" borderId="3" xfId="0" applyFont="1" applyFill="1" applyBorder="1" applyAlignment="1">
      <alignment horizontal="center" wrapText="1"/>
    </xf>
    <xf numFmtId="0" fontId="2" fillId="0" borderId="0" xfId="0" applyFont="1"/>
    <xf numFmtId="0" fontId="9" fillId="0" borderId="0" xfId="0" applyFont="1" applyAlignment="1">
      <alignment horizontal="center"/>
    </xf>
    <xf numFmtId="0" fontId="1" fillId="2" borderId="4" xfId="0" applyFont="1" applyFill="1" applyBorder="1" applyAlignment="1">
      <alignment horizontal="center" wrapText="1"/>
    </xf>
    <xf numFmtId="0" fontId="0" fillId="6" borderId="1" xfId="0" applyFill="1" applyBorder="1" applyAlignment="1">
      <alignment horizontal="center" vertical="center"/>
    </xf>
    <xf numFmtId="2" fontId="9" fillId="7" borderId="1" xfId="0" applyNumberFormat="1" applyFont="1" applyFill="1" applyBorder="1" applyAlignment="1">
      <alignment horizontal="center" vertical="center"/>
    </xf>
    <xf numFmtId="0" fontId="4" fillId="0" borderId="1" xfId="0" applyFont="1" applyBorder="1" applyAlignment="1">
      <alignment wrapText="1"/>
    </xf>
    <xf numFmtId="0" fontId="9"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6" borderId="1" xfId="0" applyFont="1" applyFill="1" applyBorder="1" applyAlignment="1">
      <alignment horizontal="center" vertical="center"/>
    </xf>
    <xf numFmtId="0" fontId="4" fillId="0" borderId="1" xfId="0" applyFont="1" applyBorder="1" applyAlignment="1">
      <alignment vertical="top" wrapText="1"/>
    </xf>
    <xf numFmtId="0" fontId="17" fillId="2" borderId="0" xfId="0" applyFont="1" applyFill="1" applyAlignment="1">
      <alignment horizontal="left" vertical="top" wrapText="1"/>
    </xf>
    <xf numFmtId="0" fontId="11" fillId="3" borderId="3" xfId="0" applyFont="1" applyFill="1" applyBorder="1" applyAlignment="1">
      <alignment horizontal="center" vertical="center"/>
    </xf>
    <xf numFmtId="0" fontId="9" fillId="3" borderId="3" xfId="0" applyFont="1" applyFill="1"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vertical="center" wrapText="1"/>
    </xf>
    <xf numFmtId="0" fontId="0" fillId="2" borderId="3" xfId="0" applyFill="1" applyBorder="1" applyAlignment="1">
      <alignment vertical="center"/>
    </xf>
    <xf numFmtId="0" fontId="0" fillId="3" borderId="3" xfId="0" applyFill="1" applyBorder="1"/>
    <xf numFmtId="0" fontId="0" fillId="0" borderId="3" xfId="0" applyBorder="1"/>
    <xf numFmtId="0" fontId="17" fillId="0" borderId="0" xfId="0" applyFont="1" applyAlignment="1">
      <alignment vertical="top" wrapText="1"/>
    </xf>
    <xf numFmtId="0" fontId="17" fillId="0" borderId="0" xfId="0" applyFont="1" applyAlignment="1">
      <alignment horizontal="left" vertical="top" wrapText="1"/>
    </xf>
    <xf numFmtId="2" fontId="9" fillId="7" borderId="6" xfId="0" applyNumberFormat="1" applyFont="1" applyFill="1" applyBorder="1" applyAlignment="1">
      <alignment horizontal="center" vertical="center"/>
    </xf>
    <xf numFmtId="0" fontId="9" fillId="7" borderId="5" xfId="0" applyFont="1" applyFill="1" applyBorder="1"/>
    <xf numFmtId="0" fontId="9" fillId="7" borderId="5" xfId="0" applyFont="1" applyFill="1" applyBorder="1" applyAlignment="1">
      <alignment horizontal="center"/>
    </xf>
    <xf numFmtId="0" fontId="1" fillId="3" borderId="2" xfId="0" applyFont="1" applyFill="1" applyBorder="1" applyAlignment="1">
      <alignment horizontal="center" vertical="center"/>
    </xf>
    <xf numFmtId="0" fontId="1" fillId="0" borderId="2" xfId="0" applyFont="1" applyBorder="1" applyAlignment="1">
      <alignment wrapText="1"/>
    </xf>
    <xf numFmtId="0" fontId="1" fillId="3" borderId="1" xfId="0" applyFont="1" applyFill="1" applyBorder="1" applyAlignment="1">
      <alignment horizontal="center" vertical="center"/>
    </xf>
    <xf numFmtId="0" fontId="19" fillId="0" borderId="1" xfId="0" applyFont="1" applyBorder="1" applyAlignment="1">
      <alignment wrapText="1"/>
    </xf>
    <xf numFmtId="0" fontId="7" fillId="0" borderId="0" xfId="0" applyFont="1" applyAlignment="1">
      <alignment wrapText="1"/>
    </xf>
    <xf numFmtId="0" fontId="1" fillId="0" borderId="2" xfId="0" applyFont="1" applyBorder="1" applyAlignment="1">
      <alignment horizontal="center" vertical="center"/>
    </xf>
    <xf numFmtId="0" fontId="2" fillId="0" borderId="1" xfId="0" applyFont="1" applyBorder="1" applyAlignment="1">
      <alignment vertical="top"/>
    </xf>
    <xf numFmtId="0" fontId="22" fillId="7" borderId="0" xfId="0" applyFont="1" applyFill="1" applyAlignment="1">
      <alignment horizontal="center"/>
    </xf>
    <xf numFmtId="14" fontId="4" fillId="0" borderId="1" xfId="0" applyNumberFormat="1" applyFont="1" applyBorder="1" applyAlignment="1">
      <alignment vertical="top" wrapText="1"/>
    </xf>
    <xf numFmtId="0" fontId="12" fillId="3" borderId="1" xfId="0" applyFont="1" applyFill="1" applyBorder="1" applyAlignment="1">
      <alignment horizontal="left" vertical="center"/>
    </xf>
    <xf numFmtId="0" fontId="12" fillId="6" borderId="1" xfId="0" applyFont="1" applyFill="1" applyBorder="1" applyAlignment="1">
      <alignment horizontal="left" vertical="center"/>
    </xf>
    <xf numFmtId="2" fontId="12" fillId="7" borderId="1" xfId="0" applyNumberFormat="1" applyFont="1" applyFill="1" applyBorder="1" applyAlignment="1">
      <alignment horizontal="left" vertical="center"/>
    </xf>
    <xf numFmtId="0" fontId="4" fillId="0" borderId="0" xfId="0" applyFont="1" applyAlignment="1">
      <alignment vertical="top" wrapText="1"/>
    </xf>
    <xf numFmtId="0" fontId="4" fillId="0" borderId="1" xfId="0" applyFont="1" applyBorder="1" applyAlignment="1">
      <alignment horizontal="left" vertical="center" wrapText="1"/>
    </xf>
    <xf numFmtId="0" fontId="23" fillId="0" borderId="0" xfId="0" applyFont="1" applyAlignment="1">
      <alignment vertical="center" wrapText="1"/>
    </xf>
    <xf numFmtId="0" fontId="10" fillId="2" borderId="7" xfId="0" applyFont="1" applyFill="1" applyBorder="1" applyAlignment="1">
      <alignment vertical="center"/>
    </xf>
    <xf numFmtId="0" fontId="11" fillId="5" borderId="8" xfId="0" applyFont="1" applyFill="1" applyBorder="1" applyAlignment="1">
      <alignment horizontal="center" vertical="center"/>
    </xf>
    <xf numFmtId="0" fontId="13" fillId="0" borderId="9" xfId="0" applyFont="1" applyBorder="1" applyAlignment="1">
      <alignment wrapText="1"/>
    </xf>
    <xf numFmtId="0" fontId="4" fillId="0" borderId="10" xfId="0" applyFont="1" applyBorder="1" applyAlignment="1">
      <alignment vertical="center"/>
    </xf>
    <xf numFmtId="0" fontId="13" fillId="0" borderId="11" xfId="0" applyFont="1" applyBorder="1" applyAlignment="1">
      <alignment wrapText="1"/>
    </xf>
    <xf numFmtId="0" fontId="0" fillId="0" borderId="11" xfId="0" applyBorder="1"/>
    <xf numFmtId="0" fontId="2" fillId="0" borderId="12" xfId="0" applyFont="1" applyBorder="1" applyAlignment="1">
      <alignment horizontal="right" vertical="center"/>
    </xf>
    <xf numFmtId="0" fontId="10" fillId="2" borderId="15" xfId="0" applyFont="1" applyFill="1" applyBorder="1" applyAlignment="1">
      <alignment vertical="center"/>
    </xf>
    <xf numFmtId="0" fontId="11" fillId="5" borderId="16" xfId="0" applyFont="1" applyFill="1" applyBorder="1" applyAlignment="1">
      <alignment horizontal="center" vertical="center"/>
    </xf>
    <xf numFmtId="0" fontId="0" fillId="0" borderId="9" xfId="0" applyBorder="1"/>
    <xf numFmtId="0" fontId="4" fillId="0" borderId="10" xfId="0" applyFont="1" applyBorder="1" applyAlignment="1">
      <alignment vertical="center" wrapText="1"/>
    </xf>
    <xf numFmtId="0" fontId="13" fillId="0" borderId="11" xfId="0" applyFont="1" applyBorder="1"/>
    <xf numFmtId="0" fontId="2" fillId="0" borderId="10" xfId="0" applyFont="1" applyBorder="1" applyAlignment="1">
      <alignment horizontal="right" vertical="center"/>
    </xf>
    <xf numFmtId="0" fontId="14" fillId="0" borderId="11" xfId="0" applyFont="1" applyBorder="1" applyAlignment="1">
      <alignment wrapText="1"/>
    </xf>
    <xf numFmtId="0" fontId="24" fillId="0" borderId="14" xfId="0" applyFont="1" applyBorder="1" applyAlignment="1">
      <alignment wrapText="1"/>
    </xf>
    <xf numFmtId="0" fontId="1" fillId="0" borderId="0" xfId="0" applyFont="1" applyAlignment="1">
      <alignment horizontal="right"/>
    </xf>
    <xf numFmtId="0" fontId="27" fillId="0" borderId="1" xfId="0" applyFont="1" applyBorder="1" applyAlignment="1">
      <alignment wrapText="1"/>
    </xf>
    <xf numFmtId="2" fontId="9" fillId="0" borderId="0" xfId="0" applyNumberFormat="1" applyFont="1" applyAlignment="1">
      <alignment horizontal="center" vertical="center"/>
    </xf>
    <xf numFmtId="0" fontId="1" fillId="0" borderId="0" xfId="0" applyFont="1" applyAlignment="1">
      <alignment horizontal="center" wrapText="1"/>
    </xf>
    <xf numFmtId="0" fontId="0" fillId="0" borderId="0" xfId="0" applyAlignment="1">
      <alignment horizontal="center" vertical="center"/>
    </xf>
    <xf numFmtId="0" fontId="9" fillId="0" borderId="0" xfId="0" applyFont="1"/>
    <xf numFmtId="0" fontId="4" fillId="0" borderId="0" xfId="0" applyFont="1" applyAlignment="1">
      <alignment wrapText="1"/>
    </xf>
    <xf numFmtId="0" fontId="11" fillId="2" borderId="1" xfId="0" applyFont="1" applyFill="1" applyBorder="1" applyAlignment="1">
      <alignment horizontal="left" wrapText="1"/>
    </xf>
    <xf numFmtId="0" fontId="9" fillId="0" borderId="1" xfId="0" applyFont="1" applyBorder="1" applyAlignment="1">
      <alignment horizontal="right" wrapText="1"/>
    </xf>
    <xf numFmtId="0" fontId="28" fillId="0" borderId="0" xfId="0" applyFont="1" applyAlignment="1">
      <alignment horizontal="justify" vertical="center"/>
    </xf>
    <xf numFmtId="0" fontId="29" fillId="0" borderId="0" xfId="0" applyFont="1" applyAlignment="1">
      <alignment horizontal="justify" vertical="center"/>
    </xf>
    <xf numFmtId="0" fontId="9" fillId="7" borderId="1" xfId="0" applyFont="1" applyFill="1" applyBorder="1"/>
    <xf numFmtId="0" fontId="9" fillId="7" borderId="1" xfId="0" applyFont="1" applyFill="1" applyBorder="1" applyAlignment="1">
      <alignment horizontal="center"/>
    </xf>
    <xf numFmtId="0" fontId="9" fillId="0" borderId="1" xfId="0" applyFont="1" applyBorder="1" applyAlignment="1">
      <alignment horizontal="center"/>
    </xf>
    <xf numFmtId="0" fontId="4" fillId="0" borderId="1" xfId="0" applyFont="1" applyBorder="1" applyAlignment="1">
      <alignment horizontal="left" vertical="center"/>
    </xf>
    <xf numFmtId="0" fontId="4" fillId="0" borderId="0" xfId="0" applyFont="1"/>
    <xf numFmtId="0" fontId="26" fillId="0" borderId="0" xfId="0" applyFont="1"/>
    <xf numFmtId="0" fontId="26" fillId="0" borderId="1" xfId="0" applyFont="1" applyBorder="1"/>
    <xf numFmtId="0" fontId="4" fillId="0" borderId="12" xfId="0" applyFont="1" applyBorder="1" applyAlignment="1">
      <alignment vertical="center"/>
    </xf>
    <xf numFmtId="0" fontId="11" fillId="3" borderId="13" xfId="0" applyFont="1" applyFill="1" applyBorder="1" applyAlignment="1">
      <alignment horizontal="center" vertical="center"/>
    </xf>
    <xf numFmtId="0" fontId="13" fillId="0" borderId="14" xfId="0" applyFont="1" applyBorder="1" applyAlignment="1">
      <alignment wrapText="1"/>
    </xf>
    <xf numFmtId="0" fontId="4" fillId="0" borderId="12" xfId="0" applyFont="1" applyBorder="1" applyAlignment="1">
      <alignment vertical="center" wrapText="1"/>
    </xf>
    <xf numFmtId="0" fontId="23" fillId="0" borderId="1" xfId="0" applyFont="1" applyBorder="1" applyAlignment="1">
      <alignment wrapText="1"/>
    </xf>
    <xf numFmtId="0" fontId="6" fillId="4" borderId="18" xfId="0" applyFont="1" applyFill="1" applyBorder="1"/>
    <xf numFmtId="0" fontId="5" fillId="4" borderId="19" xfId="0" applyFont="1" applyFill="1" applyBorder="1" applyAlignment="1">
      <alignment horizontal="center"/>
    </xf>
    <xf numFmtId="0" fontId="5" fillId="4" borderId="9" xfId="0" applyFont="1" applyFill="1" applyBorder="1" applyAlignment="1">
      <alignment horizontal="center"/>
    </xf>
    <xf numFmtId="0" fontId="10" fillId="2" borderId="20" xfId="0" applyFont="1" applyFill="1" applyBorder="1" applyAlignment="1">
      <alignment vertical="center"/>
    </xf>
    <xf numFmtId="0" fontId="5" fillId="0" borderId="11" xfId="0" applyFont="1" applyBorder="1"/>
    <xf numFmtId="0" fontId="10" fillId="2" borderId="17" xfId="0" applyFont="1" applyFill="1" applyBorder="1" applyAlignment="1">
      <alignment vertical="center"/>
    </xf>
    <xf numFmtId="0" fontId="0" fillId="0" borderId="14" xfId="0" applyBorder="1"/>
    <xf numFmtId="0" fontId="0" fillId="0" borderId="21" xfId="0" applyBorder="1" applyAlignment="1">
      <alignment wrapText="1"/>
    </xf>
    <xf numFmtId="0" fontId="11" fillId="6" borderId="3" xfId="0" applyFont="1" applyFill="1" applyBorder="1" applyAlignment="1">
      <alignment horizontal="center" vertical="center"/>
    </xf>
    <xf numFmtId="0" fontId="14" fillId="0" borderId="14" xfId="0" applyFont="1" applyBorder="1" applyAlignment="1">
      <alignment wrapText="1"/>
    </xf>
    <xf numFmtId="0" fontId="26" fillId="0" borderId="11" xfId="0" applyFont="1" applyBorder="1"/>
    <xf numFmtId="0" fontId="11" fillId="2" borderId="4" xfId="0" applyFont="1" applyFill="1" applyBorder="1" applyAlignment="1">
      <alignment horizontal="left" wrapText="1"/>
    </xf>
    <xf numFmtId="0" fontId="32" fillId="0" borderId="0" xfId="1"/>
    <xf numFmtId="0" fontId="5" fillId="2" borderId="4" xfId="0" applyFont="1" applyFill="1" applyBorder="1" applyAlignment="1">
      <alignment horizontal="center"/>
    </xf>
    <xf numFmtId="0" fontId="5" fillId="2" borderId="4" xfId="0" applyFont="1" applyFill="1" applyBorder="1" applyAlignment="1">
      <alignment horizontal="center" wrapText="1"/>
    </xf>
    <xf numFmtId="0" fontId="0" fillId="2" borderId="1" xfId="0" applyFill="1" applyBorder="1" applyAlignment="1">
      <alignment horizontal="left"/>
    </xf>
    <xf numFmtId="0" fontId="5" fillId="3" borderId="1" xfId="0" applyFont="1" applyFill="1" applyBorder="1" applyAlignment="1">
      <alignment horizontal="center" wrapText="1"/>
    </xf>
    <xf numFmtId="0" fontId="5" fillId="0" borderId="1" xfId="0" applyFont="1" applyBorder="1" applyAlignment="1">
      <alignment horizontal="center"/>
    </xf>
    <xf numFmtId="3" fontId="11" fillId="3" borderId="1" xfId="0" applyNumberFormat="1" applyFont="1" applyFill="1" applyBorder="1" applyAlignment="1">
      <alignment horizontal="center" vertical="center"/>
    </xf>
    <xf numFmtId="0" fontId="1" fillId="3" borderId="1" xfId="0" applyFont="1" applyFill="1" applyBorder="1" applyAlignment="1">
      <alignment horizontal="center"/>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38100</xdr:rowOff>
    </xdr:from>
    <xdr:to>
      <xdr:col>0</xdr:col>
      <xdr:colOff>2407920</xdr:colOff>
      <xdr:row>0</xdr:row>
      <xdr:rowOff>484505</xdr:rowOff>
    </xdr:to>
    <xdr:pic>
      <xdr:nvPicPr>
        <xdr:cNvPr id="4" name="Slika 3">
          <a:extLst>
            <a:ext uri="{FF2B5EF4-FFF2-40B4-BE49-F238E27FC236}">
              <a16:creationId xmlns:a16="http://schemas.microsoft.com/office/drawing/2014/main" id="{9CCFE601-1FFA-82D9-5A39-9A2FCB612E7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38125" y="38100"/>
          <a:ext cx="2169795" cy="44640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28575</xdr:rowOff>
    </xdr:from>
    <xdr:to>
      <xdr:col>0</xdr:col>
      <xdr:colOff>2455545</xdr:colOff>
      <xdr:row>1</xdr:row>
      <xdr:rowOff>284480</xdr:rowOff>
    </xdr:to>
    <xdr:pic>
      <xdr:nvPicPr>
        <xdr:cNvPr id="2" name="Slika 1">
          <a:extLst>
            <a:ext uri="{FF2B5EF4-FFF2-40B4-BE49-F238E27FC236}">
              <a16:creationId xmlns:a16="http://schemas.microsoft.com/office/drawing/2014/main" id="{EEF0F365-7313-4580-BBEC-FD50C220F16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5750" y="28575"/>
          <a:ext cx="2169795" cy="44640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419100</xdr:colOff>
      <xdr:row>0</xdr:row>
      <xdr:rowOff>161926</xdr:rowOff>
    </xdr:from>
    <xdr:to>
      <xdr:col>0</xdr:col>
      <xdr:colOff>2390775</xdr:colOff>
      <xdr:row>1</xdr:row>
      <xdr:rowOff>504825</xdr:rowOff>
    </xdr:to>
    <xdr:pic>
      <xdr:nvPicPr>
        <xdr:cNvPr id="2" name="Slika 1">
          <a:extLst>
            <a:ext uri="{FF2B5EF4-FFF2-40B4-BE49-F238E27FC236}">
              <a16:creationId xmlns:a16="http://schemas.microsoft.com/office/drawing/2014/main" id="{05A9C80D-F346-48DD-962C-70E338A795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19100" y="161926"/>
          <a:ext cx="1971675" cy="53339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285750</xdr:colOff>
      <xdr:row>0</xdr:row>
      <xdr:rowOff>28575</xdr:rowOff>
    </xdr:from>
    <xdr:to>
      <xdr:col>0</xdr:col>
      <xdr:colOff>2455545</xdr:colOff>
      <xdr:row>1</xdr:row>
      <xdr:rowOff>284480</xdr:rowOff>
    </xdr:to>
    <xdr:pic>
      <xdr:nvPicPr>
        <xdr:cNvPr id="2" name="Slika 1">
          <a:extLst>
            <a:ext uri="{FF2B5EF4-FFF2-40B4-BE49-F238E27FC236}">
              <a16:creationId xmlns:a16="http://schemas.microsoft.com/office/drawing/2014/main" id="{B44110B9-BB63-4AB9-AEDC-AD55F344BBC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5750" y="28575"/>
          <a:ext cx="2169795" cy="44640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285750</xdr:colOff>
      <xdr:row>0</xdr:row>
      <xdr:rowOff>28575</xdr:rowOff>
    </xdr:from>
    <xdr:to>
      <xdr:col>0</xdr:col>
      <xdr:colOff>2455545</xdr:colOff>
      <xdr:row>1</xdr:row>
      <xdr:rowOff>284480</xdr:rowOff>
    </xdr:to>
    <xdr:pic>
      <xdr:nvPicPr>
        <xdr:cNvPr id="2" name="Slika 1">
          <a:extLst>
            <a:ext uri="{FF2B5EF4-FFF2-40B4-BE49-F238E27FC236}">
              <a16:creationId xmlns:a16="http://schemas.microsoft.com/office/drawing/2014/main" id="{28761C1C-4AB2-4EAD-9E8D-8EAE59B5F5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5750" y="28575"/>
          <a:ext cx="2169795" cy="44640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419100</xdr:colOff>
      <xdr:row>0</xdr:row>
      <xdr:rowOff>161926</xdr:rowOff>
    </xdr:from>
    <xdr:to>
      <xdr:col>0</xdr:col>
      <xdr:colOff>2390775</xdr:colOff>
      <xdr:row>1</xdr:row>
      <xdr:rowOff>504825</xdr:rowOff>
    </xdr:to>
    <xdr:pic>
      <xdr:nvPicPr>
        <xdr:cNvPr id="2" name="Slika 1">
          <a:extLst>
            <a:ext uri="{FF2B5EF4-FFF2-40B4-BE49-F238E27FC236}">
              <a16:creationId xmlns:a16="http://schemas.microsoft.com/office/drawing/2014/main" id="{34E1D1D8-CA33-47E4-A45F-A383E854D3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19100" y="161926"/>
          <a:ext cx="1971675" cy="53339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28575</xdr:rowOff>
    </xdr:from>
    <xdr:to>
      <xdr:col>0</xdr:col>
      <xdr:colOff>2455545</xdr:colOff>
      <xdr:row>1</xdr:row>
      <xdr:rowOff>284480</xdr:rowOff>
    </xdr:to>
    <xdr:pic>
      <xdr:nvPicPr>
        <xdr:cNvPr id="2" name="Slika 1">
          <a:extLst>
            <a:ext uri="{FF2B5EF4-FFF2-40B4-BE49-F238E27FC236}">
              <a16:creationId xmlns:a16="http://schemas.microsoft.com/office/drawing/2014/main" id="{0B320C48-1FE8-44E5-B32D-01FEB3F39AB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5750" y="28575"/>
          <a:ext cx="2169795" cy="44640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419100</xdr:colOff>
      <xdr:row>0</xdr:row>
      <xdr:rowOff>161926</xdr:rowOff>
    </xdr:from>
    <xdr:to>
      <xdr:col>0</xdr:col>
      <xdr:colOff>2390775</xdr:colOff>
      <xdr:row>1</xdr:row>
      <xdr:rowOff>504825</xdr:rowOff>
    </xdr:to>
    <xdr:pic>
      <xdr:nvPicPr>
        <xdr:cNvPr id="2" name="Slika 1">
          <a:extLst>
            <a:ext uri="{FF2B5EF4-FFF2-40B4-BE49-F238E27FC236}">
              <a16:creationId xmlns:a16="http://schemas.microsoft.com/office/drawing/2014/main" id="{FEF09DBE-96DC-4E4D-829A-D26ACCF767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19100" y="161926"/>
          <a:ext cx="1971675" cy="533399"/>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A1:A5" totalsRowShown="0">
  <autoFilter ref="A1:A5" xr:uid="{00000000-0009-0000-0100-000001000000}"/>
  <tableColumns count="1">
    <tableColumn id="1" xr3:uid="{00000000-0010-0000-0000-000001000000}" name="Stolpec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a2" displayName="Tabela2" ref="C2:C5" totalsRowShown="0">
  <autoFilter ref="C2:C5" xr:uid="{00000000-0009-0000-0100-000002000000}"/>
  <tableColumns count="1">
    <tableColumn id="1" xr3:uid="{00000000-0010-0000-0100-000001000000}" name="Stolpec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a3" displayName="Tabela3" ref="F3:F6" totalsRowShown="0">
  <autoFilter ref="F3:F6" xr:uid="{00000000-0009-0000-0100-000003000000}"/>
  <tableColumns count="1">
    <tableColumn id="1" xr3:uid="{00000000-0010-0000-0200-000001000000}" name="vob"/>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
  <sheetViews>
    <sheetView workbookViewId="0">
      <selection activeCell="I18" sqref="I18"/>
    </sheetView>
  </sheetViews>
  <sheetFormatPr defaultRowHeight="15" x14ac:dyDescent="0.25"/>
  <cols>
    <col min="1" max="1" width="12.28515625" customWidth="1"/>
    <col min="3" max="3" width="10.7109375" customWidth="1"/>
    <col min="6" max="6" width="10.7109375" customWidth="1"/>
  </cols>
  <sheetData>
    <row r="1" spans="1:6" x14ac:dyDescent="0.25">
      <c r="A1" t="s">
        <v>9</v>
      </c>
    </row>
    <row r="2" spans="1:6" x14ac:dyDescent="0.25">
      <c r="A2" t="s">
        <v>5</v>
      </c>
      <c r="C2" t="s">
        <v>9</v>
      </c>
    </row>
    <row r="3" spans="1:6" x14ac:dyDescent="0.25">
      <c r="A3" t="s">
        <v>6</v>
      </c>
      <c r="C3">
        <v>2023</v>
      </c>
      <c r="F3" t="s">
        <v>41</v>
      </c>
    </row>
    <row r="4" spans="1:6" x14ac:dyDescent="0.25">
      <c r="A4" t="s">
        <v>7</v>
      </c>
      <c r="C4">
        <v>2024</v>
      </c>
      <c r="F4" t="s">
        <v>38</v>
      </c>
    </row>
    <row r="5" spans="1:6" x14ac:dyDescent="0.25">
      <c r="A5" t="s">
        <v>8</v>
      </c>
      <c r="C5">
        <v>2025</v>
      </c>
      <c r="F5" t="s">
        <v>39</v>
      </c>
    </row>
    <row r="6" spans="1:6" x14ac:dyDescent="0.25">
      <c r="F6" t="s">
        <v>40</v>
      </c>
    </row>
  </sheetData>
  <phoneticPr fontId="8" type="noConversion"/>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4"/>
  <sheetViews>
    <sheetView zoomScale="69" zoomScaleNormal="69" workbookViewId="0">
      <selection activeCell="B11" sqref="B11"/>
    </sheetView>
  </sheetViews>
  <sheetFormatPr defaultRowHeight="15" x14ac:dyDescent="0.25"/>
  <cols>
    <col min="1" max="1" width="69.140625" customWidth="1"/>
    <col min="2" max="2" width="44" style="8" customWidth="1"/>
    <col min="3" max="3" width="100.7109375" customWidth="1"/>
    <col min="6" max="6" width="29" bestFit="1" customWidth="1"/>
  </cols>
  <sheetData>
    <row r="1" spans="1:6" ht="63" customHeight="1" thickBot="1" x14ac:dyDescent="0.3">
      <c r="A1" s="11" t="s">
        <v>23</v>
      </c>
      <c r="B1" s="12" t="s">
        <v>22</v>
      </c>
      <c r="C1" s="10"/>
      <c r="F1" s="1" t="s">
        <v>46</v>
      </c>
    </row>
    <row r="2" spans="1:6" ht="18.75" x14ac:dyDescent="0.3">
      <c r="A2" s="96"/>
      <c r="B2" s="97" t="s">
        <v>0</v>
      </c>
      <c r="C2" s="98" t="s">
        <v>54</v>
      </c>
      <c r="F2" s="52" t="s">
        <v>47</v>
      </c>
    </row>
    <row r="3" spans="1:6" ht="18.75" x14ac:dyDescent="0.3">
      <c r="A3" s="99" t="s">
        <v>11</v>
      </c>
      <c r="B3" s="26">
        <v>2024</v>
      </c>
      <c r="C3" s="100"/>
      <c r="F3" s="53" t="s">
        <v>48</v>
      </c>
    </row>
    <row r="4" spans="1:6" ht="21" customHeight="1" x14ac:dyDescent="0.25">
      <c r="A4" s="99" t="s">
        <v>10</v>
      </c>
      <c r="B4" s="9" t="s">
        <v>5</v>
      </c>
      <c r="C4" s="106"/>
      <c r="F4" s="54" t="s">
        <v>49</v>
      </c>
    </row>
    <row r="5" spans="1:6" ht="21" customHeight="1" thickBot="1" x14ac:dyDescent="0.3">
      <c r="A5" s="101" t="s">
        <v>12</v>
      </c>
      <c r="B5" s="32" t="s">
        <v>131</v>
      </c>
      <c r="C5" s="102"/>
      <c r="F5" s="56" t="s">
        <v>51</v>
      </c>
    </row>
    <row r="6" spans="1:6" ht="21" customHeight="1" x14ac:dyDescent="0.25">
      <c r="A6" s="65" t="s">
        <v>13</v>
      </c>
      <c r="B6" s="66" t="s">
        <v>50</v>
      </c>
      <c r="C6" s="67"/>
      <c r="F6" s="55"/>
    </row>
    <row r="7" spans="1:6" ht="195.75" customHeight="1" x14ac:dyDescent="0.25">
      <c r="A7" s="68" t="s">
        <v>52</v>
      </c>
      <c r="B7" s="27">
        <v>542</v>
      </c>
      <c r="C7" s="62" t="s">
        <v>58</v>
      </c>
      <c r="F7" s="57" t="s">
        <v>55</v>
      </c>
    </row>
    <row r="8" spans="1:6" ht="15.75" x14ac:dyDescent="0.25">
      <c r="A8" s="61" t="s">
        <v>14</v>
      </c>
      <c r="B8" s="27">
        <v>69</v>
      </c>
      <c r="C8" s="69" t="s">
        <v>57</v>
      </c>
    </row>
    <row r="9" spans="1:6" ht="30" x14ac:dyDescent="0.25">
      <c r="A9" s="103" t="s">
        <v>62</v>
      </c>
      <c r="B9" s="27">
        <v>444</v>
      </c>
      <c r="C9" s="63" t="s">
        <v>63</v>
      </c>
    </row>
    <row r="10" spans="1:6" ht="15.75" x14ac:dyDescent="0.25">
      <c r="A10" s="70" t="s">
        <v>20</v>
      </c>
      <c r="B10" s="28">
        <f>B7-B8</f>
        <v>473</v>
      </c>
      <c r="C10" s="71" t="s">
        <v>53</v>
      </c>
    </row>
    <row r="11" spans="1:6" ht="172.5" customHeight="1" x14ac:dyDescent="0.25">
      <c r="A11" s="61" t="s">
        <v>15</v>
      </c>
      <c r="B11" s="114">
        <v>7389</v>
      </c>
      <c r="C11" s="62" t="s">
        <v>61</v>
      </c>
    </row>
    <row r="12" spans="1:6" ht="30" x14ac:dyDescent="0.25">
      <c r="A12" s="68" t="s">
        <v>59</v>
      </c>
      <c r="B12" s="27">
        <v>5710</v>
      </c>
      <c r="C12" s="62" t="s">
        <v>60</v>
      </c>
    </row>
    <row r="13" spans="1:6" ht="39" x14ac:dyDescent="0.25">
      <c r="A13" s="61" t="s">
        <v>16</v>
      </c>
      <c r="B13" s="114">
        <v>1825</v>
      </c>
      <c r="C13" s="62" t="s">
        <v>17</v>
      </c>
    </row>
    <row r="14" spans="1:6" ht="16.5" thickBot="1" x14ac:dyDescent="0.3">
      <c r="A14" s="64" t="s">
        <v>18</v>
      </c>
      <c r="B14" s="104">
        <f>B7+B12+B13</f>
        <v>8077</v>
      </c>
      <c r="C14" s="105" t="s">
        <v>19</v>
      </c>
      <c r="D14" s="89"/>
    </row>
  </sheetData>
  <pageMargins left="0.7" right="0.7" top="0.75" bottom="0.75" header="0.3" footer="0.3"/>
  <pageSetup paperSize="9" scale="6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cet!$C$3:$C$5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B2025-9063-4BD8-AC25-29CBEDBDF885}">
  <dimension ref="A1:H17"/>
  <sheetViews>
    <sheetView zoomScaleNormal="100" workbookViewId="0">
      <selection activeCell="A26" sqref="A26"/>
    </sheetView>
  </sheetViews>
  <sheetFormatPr defaultRowHeight="15" x14ac:dyDescent="0.25"/>
  <cols>
    <col min="1" max="1" width="59.5703125" customWidth="1"/>
    <col min="2" max="2" width="21.7109375" customWidth="1"/>
    <col min="3" max="3" width="22" customWidth="1"/>
    <col min="4" max="4" width="15.28515625" customWidth="1"/>
    <col min="5" max="5" width="29.42578125" customWidth="1"/>
    <col min="6" max="6" width="19.42578125" customWidth="1"/>
    <col min="7" max="7" width="17.7109375" customWidth="1"/>
    <col min="8" max="8" width="12.42578125" customWidth="1"/>
    <col min="9" max="9" width="20.28515625" customWidth="1"/>
    <col min="10" max="10" width="18.140625" customWidth="1"/>
    <col min="11" max="11" width="13.140625" customWidth="1"/>
  </cols>
  <sheetData>
    <row r="1" spans="1:8" x14ac:dyDescent="0.25">
      <c r="C1" s="1" t="s">
        <v>34</v>
      </c>
      <c r="D1" s="1" t="s">
        <v>35</v>
      </c>
      <c r="E1" s="1" t="s">
        <v>36</v>
      </c>
    </row>
    <row r="2" spans="1:8" ht="41.25" customHeight="1" x14ac:dyDescent="0.25">
      <c r="B2" s="12" t="s">
        <v>22</v>
      </c>
      <c r="C2" s="30" t="str">
        <f>'0. Osnovni podatki'!B5</f>
        <v>URI Soča</v>
      </c>
      <c r="D2" s="30">
        <f>'0. Osnovni podatki'!B3</f>
        <v>2024</v>
      </c>
      <c r="E2" s="30" t="str">
        <f>'0. Osnovni podatki'!B4</f>
        <v>1. četrtlejte</v>
      </c>
    </row>
    <row r="3" spans="1:8" ht="22.5" customHeight="1" x14ac:dyDescent="0.25">
      <c r="D3" s="39"/>
      <c r="E3" s="39"/>
    </row>
    <row r="5" spans="1:8" ht="21" x14ac:dyDescent="0.35">
      <c r="A5" s="7" t="s">
        <v>96</v>
      </c>
      <c r="B5" s="22" t="s">
        <v>27</v>
      </c>
      <c r="C5" s="22" t="s">
        <v>32</v>
      </c>
      <c r="E5" s="1" t="s">
        <v>46</v>
      </c>
    </row>
    <row r="6" spans="1:8" ht="47.25" x14ac:dyDescent="0.25">
      <c r="A6" s="80" t="s">
        <v>113</v>
      </c>
      <c r="B6" s="17"/>
      <c r="C6" s="2"/>
    </row>
    <row r="7" spans="1:8" ht="31.5" x14ac:dyDescent="0.25">
      <c r="A7" s="80" t="s">
        <v>114</v>
      </c>
      <c r="B7" s="17"/>
      <c r="C7" s="2"/>
    </row>
    <row r="8" spans="1:8" ht="31.5" x14ac:dyDescent="0.25">
      <c r="A8" s="80" t="s">
        <v>115</v>
      </c>
      <c r="B8" s="17"/>
      <c r="C8" s="2"/>
      <c r="E8" s="52" t="s">
        <v>47</v>
      </c>
    </row>
    <row r="9" spans="1:8" ht="31.5" x14ac:dyDescent="0.25">
      <c r="A9" s="80" t="s">
        <v>116</v>
      </c>
      <c r="B9" s="17"/>
      <c r="C9" s="2"/>
      <c r="E9" s="53" t="s">
        <v>48</v>
      </c>
    </row>
    <row r="10" spans="1:8" ht="15.75" x14ac:dyDescent="0.25">
      <c r="A10" s="80" t="s">
        <v>100</v>
      </c>
      <c r="B10" s="23">
        <f>B8-B9</f>
        <v>0</v>
      </c>
      <c r="C10" s="2"/>
      <c r="E10" s="54" t="s">
        <v>49</v>
      </c>
    </row>
    <row r="11" spans="1:8" ht="31.5" x14ac:dyDescent="0.25">
      <c r="A11" s="80" t="s">
        <v>117</v>
      </c>
      <c r="B11" s="17"/>
      <c r="C11" s="2"/>
      <c r="E11" s="56" t="s">
        <v>51</v>
      </c>
    </row>
    <row r="14" spans="1:8" ht="15.75" x14ac:dyDescent="0.25">
      <c r="A14" s="15" t="s">
        <v>25</v>
      </c>
      <c r="B14" s="16" t="s">
        <v>26</v>
      </c>
      <c r="C14" s="16" t="s">
        <v>1</v>
      </c>
      <c r="E14" s="78"/>
      <c r="F14" s="21"/>
      <c r="G14" s="21"/>
      <c r="H14" s="21"/>
    </row>
    <row r="15" spans="1:8" ht="24" customHeight="1" x14ac:dyDescent="0.25">
      <c r="A15" s="88" t="s">
        <v>99</v>
      </c>
      <c r="B15" s="24" t="e">
        <f>B6*100/B7</f>
        <v>#DIV/0!</v>
      </c>
      <c r="C15" s="13"/>
      <c r="E15" s="55"/>
      <c r="F15" s="75"/>
      <c r="G15" s="20"/>
      <c r="H15" s="20"/>
    </row>
    <row r="16" spans="1:8" ht="24" customHeight="1" x14ac:dyDescent="0.25">
      <c r="A16" s="56" t="s">
        <v>97</v>
      </c>
      <c r="B16" s="24" t="e">
        <f>B10*100/B8</f>
        <v>#DIV/0!</v>
      </c>
      <c r="C16" s="2"/>
      <c r="E16" s="55"/>
      <c r="F16" s="75"/>
      <c r="G16" s="79"/>
    </row>
    <row r="17" spans="1:3" ht="21" customHeight="1" x14ac:dyDescent="0.25">
      <c r="A17" s="56" t="s">
        <v>98</v>
      </c>
      <c r="B17" s="24" t="e">
        <f>B11*100/B8</f>
        <v>#DIV/0!</v>
      </c>
      <c r="C17" s="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1"/>
  <dimension ref="A1:E15"/>
  <sheetViews>
    <sheetView workbookViewId="0">
      <selection activeCell="A22" sqref="A22"/>
    </sheetView>
  </sheetViews>
  <sheetFormatPr defaultRowHeight="15" x14ac:dyDescent="0.25"/>
  <cols>
    <col min="1" max="1" width="107.42578125" customWidth="1"/>
    <col min="2" max="2" width="25.85546875" customWidth="1"/>
    <col min="3" max="3" width="27.140625" customWidth="1"/>
    <col min="4" max="4" width="18.28515625" customWidth="1"/>
    <col min="5" max="5" width="30" customWidth="1"/>
    <col min="6" max="6" width="16.28515625" customWidth="1"/>
    <col min="7" max="7" width="25.5703125" customWidth="1"/>
  </cols>
  <sheetData>
    <row r="1" spans="1:5" x14ac:dyDescent="0.25">
      <c r="C1" s="1" t="s">
        <v>34</v>
      </c>
      <c r="D1" s="1" t="s">
        <v>35</v>
      </c>
      <c r="E1" s="1" t="s">
        <v>36</v>
      </c>
    </row>
    <row r="2" spans="1:5" ht="41.25" customHeight="1" x14ac:dyDescent="0.25">
      <c r="B2" s="12" t="s">
        <v>22</v>
      </c>
      <c r="C2" s="30" t="str">
        <f>'0. Osnovni podatki'!B5</f>
        <v>URI Soča</v>
      </c>
      <c r="D2" s="30">
        <f>'0. Osnovni podatki'!B3</f>
        <v>2024</v>
      </c>
      <c r="E2" s="30" t="str">
        <f>'0. Osnovni podatki'!B4</f>
        <v>1. četrtlejte</v>
      </c>
    </row>
    <row r="4" spans="1:5" ht="21" x14ac:dyDescent="0.35">
      <c r="A4" s="7"/>
    </row>
    <row r="7" spans="1:5" ht="21" x14ac:dyDescent="0.35">
      <c r="A7" s="7" t="s">
        <v>94</v>
      </c>
      <c r="B7" s="22" t="s">
        <v>27</v>
      </c>
      <c r="C7" s="22" t="s">
        <v>32</v>
      </c>
      <c r="E7" s="1" t="s">
        <v>46</v>
      </c>
    </row>
    <row r="8" spans="1:5" ht="15.75" x14ac:dyDescent="0.25">
      <c r="A8" s="34" t="s">
        <v>42</v>
      </c>
      <c r="B8" s="45">
        <v>126</v>
      </c>
      <c r="C8" s="95"/>
      <c r="E8" s="52" t="s">
        <v>47</v>
      </c>
    </row>
    <row r="9" spans="1:5" ht="30" x14ac:dyDescent="0.25">
      <c r="A9" s="34" t="s">
        <v>111</v>
      </c>
      <c r="B9" s="45">
        <v>0</v>
      </c>
      <c r="C9" s="46"/>
      <c r="E9" s="53" t="s">
        <v>48</v>
      </c>
    </row>
    <row r="10" spans="1:5" ht="15.75" x14ac:dyDescent="0.25">
      <c r="A10" s="34" t="s">
        <v>112</v>
      </c>
      <c r="B10" s="115">
        <v>5</v>
      </c>
      <c r="C10" s="90"/>
      <c r="E10" s="54" t="s">
        <v>49</v>
      </c>
    </row>
    <row r="11" spans="1:5" x14ac:dyDescent="0.25">
      <c r="E11" s="56" t="s">
        <v>51</v>
      </c>
    </row>
    <row r="14" spans="1:5" ht="15.75" x14ac:dyDescent="0.25">
      <c r="A14" s="15" t="s">
        <v>25</v>
      </c>
      <c r="B14" s="50" t="s">
        <v>26</v>
      </c>
      <c r="C14" s="16" t="s">
        <v>1</v>
      </c>
    </row>
    <row r="15" spans="1:5" ht="15.75" x14ac:dyDescent="0.25">
      <c r="A15" s="29" t="s">
        <v>95</v>
      </c>
      <c r="B15" s="24">
        <f>100*B9/B10</f>
        <v>0</v>
      </c>
      <c r="C15" s="1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
  <sheetViews>
    <sheetView topLeftCell="A4" zoomScaleNormal="100" workbookViewId="0">
      <selection activeCell="B8" sqref="B8"/>
    </sheetView>
  </sheetViews>
  <sheetFormatPr defaultRowHeight="15" x14ac:dyDescent="0.25"/>
  <cols>
    <col min="1" max="1" width="62.5703125" customWidth="1"/>
    <col min="2" max="2" width="21.7109375" customWidth="1"/>
    <col min="3" max="3" width="22" customWidth="1"/>
    <col min="4" max="4" width="15.28515625" customWidth="1"/>
    <col min="5" max="5" width="58" customWidth="1"/>
    <col min="6" max="6" width="19.42578125" customWidth="1"/>
    <col min="7" max="7" width="17.7109375" customWidth="1"/>
    <col min="8" max="8" width="4.85546875" customWidth="1"/>
    <col min="11" max="11" width="27.42578125" customWidth="1"/>
  </cols>
  <sheetData>
    <row r="1" spans="1:5" x14ac:dyDescent="0.25">
      <c r="C1" s="1" t="s">
        <v>34</v>
      </c>
      <c r="D1" s="1" t="s">
        <v>35</v>
      </c>
      <c r="E1" s="1" t="s">
        <v>36</v>
      </c>
    </row>
    <row r="2" spans="1:5" ht="41.25" customHeight="1" x14ac:dyDescent="0.25">
      <c r="B2" s="12" t="s">
        <v>22</v>
      </c>
      <c r="C2" s="30" t="str">
        <f>'0. Osnovni podatki'!B5</f>
        <v>URI Soča</v>
      </c>
      <c r="D2" s="30">
        <f>'0. Osnovni podatki'!B3</f>
        <v>2024</v>
      </c>
      <c r="E2" s="30" t="str">
        <f>'0. Osnovni podatki'!B4</f>
        <v>1. četrtlejte</v>
      </c>
    </row>
    <row r="3" spans="1:5" ht="22.5" customHeight="1" x14ac:dyDescent="0.35">
      <c r="A3" s="7"/>
      <c r="B3" s="12"/>
      <c r="C3" s="38"/>
      <c r="D3" s="39"/>
      <c r="E3" s="39"/>
    </row>
    <row r="4" spans="1:5" ht="21.75" thickBot="1" x14ac:dyDescent="0.4">
      <c r="A4" s="7" t="s">
        <v>81</v>
      </c>
      <c r="B4" s="19" t="s">
        <v>27</v>
      </c>
      <c r="C4" s="22" t="s">
        <v>32</v>
      </c>
    </row>
    <row r="5" spans="1:5" ht="51.75" customHeight="1" x14ac:dyDescent="0.25">
      <c r="A5" s="107" t="s">
        <v>107</v>
      </c>
      <c r="B5" s="23">
        <v>25</v>
      </c>
      <c r="C5" s="13"/>
      <c r="D5" s="89"/>
    </row>
    <row r="6" spans="1:5" ht="15.75" x14ac:dyDescent="0.25">
      <c r="A6" s="80" t="s">
        <v>108</v>
      </c>
      <c r="B6" s="17">
        <v>5</v>
      </c>
      <c r="C6" s="2"/>
    </row>
    <row r="7" spans="1:5" ht="15.75" x14ac:dyDescent="0.25">
      <c r="A7" s="80" t="s">
        <v>109</v>
      </c>
      <c r="B7" s="17">
        <v>20</v>
      </c>
      <c r="C7" s="2"/>
    </row>
    <row r="8" spans="1:5" ht="129" thickBot="1" x14ac:dyDescent="0.3">
      <c r="A8" s="91" t="s">
        <v>110</v>
      </c>
      <c r="B8" s="31">
        <v>378</v>
      </c>
      <c r="C8" s="72" t="s">
        <v>56</v>
      </c>
    </row>
    <row r="9" spans="1:5" x14ac:dyDescent="0.25">
      <c r="A9" s="18"/>
      <c r="E9" s="1" t="s">
        <v>46</v>
      </c>
    </row>
    <row r="10" spans="1:5" ht="15.75" x14ac:dyDescent="0.25">
      <c r="A10" s="1" t="s">
        <v>85</v>
      </c>
      <c r="E10" s="52" t="s">
        <v>47</v>
      </c>
    </row>
    <row r="11" spans="1:5" ht="15.75" x14ac:dyDescent="0.25">
      <c r="A11" s="10" t="s">
        <v>86</v>
      </c>
      <c r="E11" s="53" t="s">
        <v>48</v>
      </c>
    </row>
    <row r="12" spans="1:5" ht="15.75" x14ac:dyDescent="0.25">
      <c r="E12" s="54" t="s">
        <v>49</v>
      </c>
    </row>
    <row r="13" spans="1:5" x14ac:dyDescent="0.25">
      <c r="A13" s="1" t="s">
        <v>91</v>
      </c>
      <c r="E13" s="56" t="s">
        <v>51</v>
      </c>
    </row>
    <row r="14" spans="1:5" x14ac:dyDescent="0.25">
      <c r="A14" t="s">
        <v>87</v>
      </c>
      <c r="E14" t="s">
        <v>83</v>
      </c>
    </row>
    <row r="15" spans="1:5" x14ac:dyDescent="0.25">
      <c r="A15" t="s">
        <v>88</v>
      </c>
      <c r="E15" t="s">
        <v>84</v>
      </c>
    </row>
    <row r="16" spans="1:5" x14ac:dyDescent="0.25">
      <c r="A16" t="s">
        <v>89</v>
      </c>
    </row>
    <row r="17" spans="1:8" x14ac:dyDescent="0.25">
      <c r="A17" t="s">
        <v>90</v>
      </c>
    </row>
    <row r="18" spans="1:8" ht="15.75" x14ac:dyDescent="0.25">
      <c r="H18" s="21"/>
    </row>
    <row r="19" spans="1:8" ht="21" customHeight="1" x14ac:dyDescent="0.25">
      <c r="A19" s="84" t="s">
        <v>25</v>
      </c>
      <c r="B19" s="85" t="s">
        <v>26</v>
      </c>
      <c r="C19" s="85" t="s">
        <v>1</v>
      </c>
      <c r="H19" s="21"/>
    </row>
    <row r="20" spans="1:8" ht="23.25" customHeight="1" x14ac:dyDescent="0.25">
      <c r="A20" s="87" t="s">
        <v>93</v>
      </c>
      <c r="B20" s="85">
        <f>B5*100/B8</f>
        <v>6.6137566137566139</v>
      </c>
      <c r="C20" s="86"/>
      <c r="H20" s="20"/>
    </row>
    <row r="21" spans="1:8" ht="21" customHeight="1" x14ac:dyDescent="0.25">
      <c r="A21" s="56" t="s">
        <v>82</v>
      </c>
      <c r="B21" s="24">
        <f>100*B6/B8</f>
        <v>1.3227513227513228</v>
      </c>
      <c r="C21" s="13"/>
      <c r="D21" s="89"/>
    </row>
    <row r="22" spans="1:8" ht="15.75" x14ac:dyDescent="0.25">
      <c r="A22" s="56" t="s">
        <v>92</v>
      </c>
      <c r="B22" s="24">
        <f>100*B7/B8</f>
        <v>5.2910052910052912</v>
      </c>
      <c r="C22" s="25" t="s">
        <v>33</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C0373-86F6-49DA-9FA0-7807DEA71953}">
  <dimension ref="A1:H22"/>
  <sheetViews>
    <sheetView zoomScaleNormal="100" workbookViewId="0">
      <selection activeCell="C13" sqref="C13"/>
    </sheetView>
  </sheetViews>
  <sheetFormatPr defaultRowHeight="15" x14ac:dyDescent="0.25"/>
  <cols>
    <col min="1" max="1" width="59.5703125" customWidth="1"/>
    <col min="2" max="2" width="21.7109375" customWidth="1"/>
    <col min="3" max="3" width="22" customWidth="1"/>
    <col min="4" max="4" width="15.28515625" customWidth="1"/>
    <col min="5" max="5" width="29.42578125" customWidth="1"/>
    <col min="6" max="6" width="15.5703125" customWidth="1"/>
    <col min="7" max="7" width="13.5703125" customWidth="1"/>
    <col min="8" max="8" width="12.42578125" customWidth="1"/>
    <col min="9" max="9" width="15.28515625" customWidth="1"/>
    <col min="10" max="10" width="12.42578125" customWidth="1"/>
    <col min="11" max="11" width="13.140625" customWidth="1"/>
  </cols>
  <sheetData>
    <row r="1" spans="1:7" x14ac:dyDescent="0.25">
      <c r="C1" s="1" t="s">
        <v>34</v>
      </c>
      <c r="D1" s="1" t="s">
        <v>35</v>
      </c>
      <c r="E1" s="1" t="s">
        <v>36</v>
      </c>
    </row>
    <row r="2" spans="1:7" ht="41.25" customHeight="1" x14ac:dyDescent="0.25">
      <c r="B2" s="12" t="s">
        <v>22</v>
      </c>
      <c r="C2" s="30" t="str">
        <f>'0. Osnovni podatki'!B5</f>
        <v>URI Soča</v>
      </c>
      <c r="D2" s="30">
        <f>'0. Osnovni podatki'!B3</f>
        <v>2024</v>
      </c>
      <c r="E2" s="30" t="str">
        <f>'0. Osnovni podatki'!B4</f>
        <v>1. četrtlejte</v>
      </c>
    </row>
    <row r="3" spans="1:7" ht="22.5" customHeight="1" x14ac:dyDescent="0.25">
      <c r="D3" s="39"/>
      <c r="E3" s="39"/>
    </row>
    <row r="4" spans="1:7" ht="21" x14ac:dyDescent="0.35">
      <c r="A4" s="7" t="s">
        <v>72</v>
      </c>
      <c r="B4" s="22" t="s">
        <v>27</v>
      </c>
      <c r="C4" s="22" t="s">
        <v>32</v>
      </c>
      <c r="E4" s="1" t="s">
        <v>46</v>
      </c>
      <c r="F4" s="76"/>
      <c r="G4" s="76"/>
    </row>
    <row r="5" spans="1:7" ht="17.25" customHeight="1" x14ac:dyDescent="0.25">
      <c r="A5" s="80" t="s">
        <v>28</v>
      </c>
      <c r="B5" s="17">
        <v>20</v>
      </c>
      <c r="C5" s="2"/>
      <c r="E5" s="52" t="s">
        <v>47</v>
      </c>
      <c r="F5" s="83"/>
      <c r="G5" s="20"/>
    </row>
    <row r="6" spans="1:7" ht="15.75" x14ac:dyDescent="0.25">
      <c r="A6" s="80" t="s">
        <v>29</v>
      </c>
      <c r="B6" s="17">
        <v>4</v>
      </c>
      <c r="C6" s="2"/>
      <c r="E6" s="53" t="s">
        <v>48</v>
      </c>
      <c r="F6" s="77"/>
    </row>
    <row r="7" spans="1:7" ht="18" customHeight="1" x14ac:dyDescent="0.25">
      <c r="A7" s="80" t="s">
        <v>79</v>
      </c>
      <c r="B7" s="17">
        <v>0</v>
      </c>
      <c r="C7" s="2"/>
      <c r="E7" s="54" t="s">
        <v>49</v>
      </c>
      <c r="F7" s="77"/>
    </row>
    <row r="8" spans="1:7" ht="15.75" x14ac:dyDescent="0.25">
      <c r="A8" s="80" t="s">
        <v>30</v>
      </c>
      <c r="B8" s="17">
        <v>0</v>
      </c>
      <c r="C8" s="2"/>
      <c r="E8" s="56" t="s">
        <v>51</v>
      </c>
    </row>
    <row r="9" spans="1:7" ht="15.75" x14ac:dyDescent="0.25">
      <c r="A9" s="81" t="s">
        <v>31</v>
      </c>
      <c r="B9" s="14">
        <f>B5+B8</f>
        <v>20</v>
      </c>
      <c r="C9" s="90"/>
    </row>
    <row r="12" spans="1:7" x14ac:dyDescent="0.25">
      <c r="A12" t="s">
        <v>76</v>
      </c>
    </row>
    <row r="13" spans="1:7" ht="25.5" x14ac:dyDescent="0.25">
      <c r="A13" s="82" t="s">
        <v>75</v>
      </c>
    </row>
    <row r="14" spans="1:7" ht="25.5" x14ac:dyDescent="0.25">
      <c r="A14" s="82" t="s">
        <v>74</v>
      </c>
    </row>
    <row r="18" spans="1:8" ht="15.75" x14ac:dyDescent="0.25">
      <c r="A18" s="15" t="s">
        <v>25</v>
      </c>
      <c r="B18" s="16" t="s">
        <v>26</v>
      </c>
      <c r="C18" s="16" t="s">
        <v>1</v>
      </c>
      <c r="E18" s="78"/>
      <c r="F18" s="21"/>
      <c r="G18" s="21"/>
      <c r="H18" s="21"/>
    </row>
    <row r="19" spans="1:8" ht="24" customHeight="1" x14ac:dyDescent="0.25">
      <c r="A19" s="56" t="s">
        <v>77</v>
      </c>
      <c r="B19" s="24">
        <f>B5*1000/'0. Osnovni podatki'!B11</f>
        <v>2.706726214643389</v>
      </c>
      <c r="C19" s="13"/>
      <c r="E19" s="55"/>
      <c r="F19" s="75"/>
      <c r="G19" s="20"/>
      <c r="H19" s="20"/>
    </row>
    <row r="20" spans="1:8" ht="24" customHeight="1" x14ac:dyDescent="0.25">
      <c r="A20" s="56" t="s">
        <v>73</v>
      </c>
      <c r="B20" s="24">
        <f>B6*1000/'0. Osnovni podatki'!B11</f>
        <v>0.54134524292867781</v>
      </c>
      <c r="C20" s="2"/>
      <c r="E20" s="55"/>
      <c r="F20" s="75"/>
      <c r="G20" s="79"/>
    </row>
    <row r="21" spans="1:8" ht="21" customHeight="1" x14ac:dyDescent="0.25">
      <c r="A21" s="56" t="s">
        <v>78</v>
      </c>
      <c r="B21" s="24">
        <f>B7*100/B5</f>
        <v>0</v>
      </c>
      <c r="C21" s="2"/>
    </row>
    <row r="22" spans="1:8" ht="22.5" customHeight="1" x14ac:dyDescent="0.25">
      <c r="A22" s="56" t="s">
        <v>80</v>
      </c>
      <c r="B22" s="24">
        <f>(B8 )*1000/('0. Osnovni podatki'!B12 + '0. Osnovni podatki'!B13)</f>
        <v>0</v>
      </c>
      <c r="C22" s="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
  <sheetViews>
    <sheetView workbookViewId="0">
      <selection activeCell="B9" sqref="B9"/>
    </sheetView>
  </sheetViews>
  <sheetFormatPr defaultRowHeight="15" x14ac:dyDescent="0.25"/>
  <cols>
    <col min="1" max="1" width="53.28515625" customWidth="1"/>
    <col min="2" max="2" width="25.85546875" customWidth="1"/>
    <col min="3" max="3" width="27.140625" customWidth="1"/>
    <col min="4" max="4" width="19.5703125" customWidth="1"/>
    <col min="5" max="5" width="28.28515625" customWidth="1"/>
    <col min="10" max="10" width="28.42578125" bestFit="1" customWidth="1"/>
  </cols>
  <sheetData>
    <row r="1" spans="1:10" x14ac:dyDescent="0.25">
      <c r="C1" s="1" t="s">
        <v>34</v>
      </c>
      <c r="D1" s="1" t="s">
        <v>35</v>
      </c>
      <c r="E1" s="1" t="s">
        <v>36</v>
      </c>
      <c r="J1" s="1" t="s">
        <v>46</v>
      </c>
    </row>
    <row r="2" spans="1:10" ht="41.25" customHeight="1" x14ac:dyDescent="0.25">
      <c r="B2" s="12" t="s">
        <v>22</v>
      </c>
      <c r="C2" s="30" t="str">
        <f>'0. Osnovni podatki'!B5</f>
        <v>URI Soča</v>
      </c>
      <c r="D2" s="30">
        <f>'0. Osnovni podatki'!B3</f>
        <v>2024</v>
      </c>
      <c r="E2" s="30" t="str">
        <f>'0. Osnovni podatki'!B4</f>
        <v>1. četrtlejte</v>
      </c>
      <c r="J2" s="52" t="s">
        <v>47</v>
      </c>
    </row>
    <row r="3" spans="1:10" ht="21" customHeight="1" x14ac:dyDescent="0.25">
      <c r="B3" s="12"/>
      <c r="C3" s="38"/>
      <c r="D3" s="39"/>
      <c r="E3" s="39"/>
      <c r="J3" s="53" t="s">
        <v>48</v>
      </c>
    </row>
    <row r="4" spans="1:10" ht="26.25" customHeight="1" x14ac:dyDescent="0.35">
      <c r="A4" s="7"/>
      <c r="B4" s="12"/>
      <c r="C4" s="38"/>
      <c r="D4" s="39"/>
      <c r="E4" s="39"/>
      <c r="J4" s="54" t="s">
        <v>49</v>
      </c>
    </row>
    <row r="5" spans="1:10" x14ac:dyDescent="0.25">
      <c r="J5" s="56" t="s">
        <v>51</v>
      </c>
    </row>
    <row r="6" spans="1:10" ht="21" x14ac:dyDescent="0.35">
      <c r="A6" s="7" t="s">
        <v>70</v>
      </c>
      <c r="B6" s="22" t="s">
        <v>27</v>
      </c>
      <c r="C6" s="22" t="s">
        <v>32</v>
      </c>
    </row>
    <row r="7" spans="1:10" ht="15.75" thickBot="1" x14ac:dyDescent="0.3">
      <c r="A7" s="35" t="s">
        <v>105</v>
      </c>
      <c r="B7" s="36">
        <v>1</v>
      </c>
      <c r="C7" s="37"/>
    </row>
    <row r="8" spans="1:10" ht="15.75" thickBot="1" x14ac:dyDescent="0.3"/>
    <row r="9" spans="1:10" ht="64.5" x14ac:dyDescent="0.25">
      <c r="A9" s="58" t="s">
        <v>21</v>
      </c>
      <c r="B9" s="59" t="s">
        <v>50</v>
      </c>
      <c r="C9" s="60" t="s">
        <v>24</v>
      </c>
    </row>
    <row r="10" spans="1:10" ht="45.75" thickBot="1" x14ac:dyDescent="0.3">
      <c r="A10" s="94" t="s">
        <v>106</v>
      </c>
      <c r="B10" s="92">
        <v>632.9</v>
      </c>
      <c r="C10" s="93" t="s">
        <v>37</v>
      </c>
    </row>
    <row r="13" spans="1:10" ht="16.5" thickBot="1" x14ac:dyDescent="0.3">
      <c r="A13" s="41" t="s">
        <v>25</v>
      </c>
      <c r="B13" s="42" t="s">
        <v>26</v>
      </c>
      <c r="C13" s="42" t="s">
        <v>1</v>
      </c>
    </row>
    <row r="14" spans="1:10" ht="15.75" x14ac:dyDescent="0.25">
      <c r="A14" s="29" t="s">
        <v>71</v>
      </c>
      <c r="B14" s="40">
        <f>100*B7/B10</f>
        <v>0.15800284405119291</v>
      </c>
      <c r="C14" s="90"/>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D1CF-4234-4D72-BAE6-22A8B3967434}">
  <dimension ref="A1:E25"/>
  <sheetViews>
    <sheetView zoomScaleNormal="100" workbookViewId="0">
      <selection activeCell="A22" sqref="A22"/>
    </sheetView>
  </sheetViews>
  <sheetFormatPr defaultRowHeight="15" x14ac:dyDescent="0.25"/>
  <cols>
    <col min="1" max="1" width="40.28515625" customWidth="1"/>
    <col min="2" max="2" width="27" customWidth="1"/>
    <col min="3" max="3" width="22" customWidth="1"/>
    <col min="4" max="4" width="16.42578125" customWidth="1"/>
    <col min="5" max="5" width="28.140625" customWidth="1"/>
    <col min="6" max="6" width="17" customWidth="1"/>
    <col min="7" max="7" width="13.42578125" customWidth="1"/>
    <col min="8" max="8" width="13.7109375" customWidth="1"/>
    <col min="9" max="9" width="16.140625" customWidth="1"/>
    <col min="10" max="10" width="10" customWidth="1"/>
    <col min="11" max="11" width="13.140625" customWidth="1"/>
  </cols>
  <sheetData>
    <row r="1" spans="1:5" x14ac:dyDescent="0.25">
      <c r="C1" s="1" t="s">
        <v>34</v>
      </c>
      <c r="D1" s="1" t="s">
        <v>35</v>
      </c>
      <c r="E1" s="1" t="s">
        <v>36</v>
      </c>
    </row>
    <row r="2" spans="1:5" ht="41.25" customHeight="1" x14ac:dyDescent="0.25">
      <c r="B2" s="12" t="s">
        <v>22</v>
      </c>
      <c r="C2" s="30" t="str">
        <f>'0. Osnovni podatki'!B5</f>
        <v>URI Soča</v>
      </c>
      <c r="D2" s="30">
        <f>'0. Osnovni podatki'!B3</f>
        <v>2024</v>
      </c>
      <c r="E2" s="30" t="str">
        <f>'0. Osnovni podatki'!B4</f>
        <v>1. četrtlejte</v>
      </c>
    </row>
    <row r="3" spans="1:5" ht="22.5" customHeight="1" x14ac:dyDescent="0.35">
      <c r="A3" s="7" t="s">
        <v>68</v>
      </c>
      <c r="B3" s="12"/>
      <c r="C3" s="38"/>
      <c r="D3" s="39"/>
      <c r="E3" s="39"/>
    </row>
    <row r="5" spans="1:5" ht="18.75" x14ac:dyDescent="0.3">
      <c r="A5" s="109" t="s">
        <v>2</v>
      </c>
      <c r="B5" s="110" t="s">
        <v>27</v>
      </c>
      <c r="C5" s="109" t="s">
        <v>1</v>
      </c>
    </row>
    <row r="6" spans="1:5" ht="18.75" x14ac:dyDescent="0.3">
      <c r="A6" s="111" t="s">
        <v>128</v>
      </c>
      <c r="B6" s="112">
        <v>0</v>
      </c>
      <c r="C6" s="113"/>
      <c r="E6" s="1" t="s">
        <v>46</v>
      </c>
    </row>
    <row r="7" spans="1:5" ht="15.75" x14ac:dyDescent="0.25">
      <c r="A7" s="33" t="s">
        <v>118</v>
      </c>
      <c r="B7" s="17">
        <v>0</v>
      </c>
      <c r="C7" s="3"/>
      <c r="E7" s="52" t="s">
        <v>47</v>
      </c>
    </row>
    <row r="8" spans="1:5" ht="15.75" x14ac:dyDescent="0.25">
      <c r="A8" s="33" t="s">
        <v>119</v>
      </c>
      <c r="B8" s="17">
        <v>0</v>
      </c>
      <c r="C8" s="3"/>
      <c r="E8" s="53" t="s">
        <v>48</v>
      </c>
    </row>
    <row r="9" spans="1:5" ht="15.75" x14ac:dyDescent="0.25">
      <c r="A9" s="33" t="s">
        <v>120</v>
      </c>
      <c r="B9" s="17">
        <v>0</v>
      </c>
      <c r="C9" s="4"/>
      <c r="E9" s="54" t="s">
        <v>49</v>
      </c>
    </row>
    <row r="10" spans="1:5" x14ac:dyDescent="0.25">
      <c r="A10" s="33" t="s">
        <v>121</v>
      </c>
      <c r="B10" s="17">
        <v>0</v>
      </c>
      <c r="C10" s="4"/>
      <c r="E10" s="56" t="s">
        <v>51</v>
      </c>
    </row>
    <row r="11" spans="1:5" x14ac:dyDescent="0.25">
      <c r="A11" s="33" t="s">
        <v>122</v>
      </c>
      <c r="B11" s="17">
        <v>5</v>
      </c>
      <c r="C11" s="3"/>
    </row>
    <row r="12" spans="1:5" x14ac:dyDescent="0.25">
      <c r="A12" s="33" t="s">
        <v>123</v>
      </c>
      <c r="B12" s="17">
        <v>0</v>
      </c>
      <c r="C12" s="3"/>
    </row>
    <row r="13" spans="1:5" x14ac:dyDescent="0.25">
      <c r="A13" s="33" t="s">
        <v>124</v>
      </c>
      <c r="B13" s="17">
        <v>0</v>
      </c>
      <c r="C13" s="4"/>
    </row>
    <row r="14" spans="1:5" x14ac:dyDescent="0.25">
      <c r="A14" s="33" t="s">
        <v>125</v>
      </c>
      <c r="B14" s="17">
        <v>5</v>
      </c>
      <c r="C14" s="4"/>
      <c r="E14" s="89"/>
    </row>
    <row r="15" spans="1:5" ht="30" x14ac:dyDescent="0.25">
      <c r="A15" s="34" t="s">
        <v>126</v>
      </c>
      <c r="B15" s="17">
        <v>2</v>
      </c>
      <c r="C15" s="4"/>
      <c r="E15" s="89"/>
    </row>
    <row r="16" spans="1:5" x14ac:dyDescent="0.25">
      <c r="A16" s="33" t="s">
        <v>127</v>
      </c>
      <c r="B16" s="17">
        <v>4</v>
      </c>
      <c r="C16" s="5"/>
    </row>
    <row r="17" spans="1:3" x14ac:dyDescent="0.25">
      <c r="A17" s="6" t="s">
        <v>3</v>
      </c>
      <c r="B17" s="14">
        <f>SUM(B7:B16)</f>
        <v>16</v>
      </c>
      <c r="C17" s="13" t="s">
        <v>4</v>
      </c>
    </row>
    <row r="18" spans="1:3" x14ac:dyDescent="0.25">
      <c r="A18" t="s">
        <v>129</v>
      </c>
      <c r="B18" s="8"/>
      <c r="C18" s="20"/>
    </row>
    <row r="19" spans="1:3" x14ac:dyDescent="0.25">
      <c r="A19" s="73"/>
      <c r="B19" s="8"/>
      <c r="C19" s="20"/>
    </row>
    <row r="20" spans="1:3" ht="15.75" x14ac:dyDescent="0.25">
      <c r="A20" s="15" t="s">
        <v>25</v>
      </c>
      <c r="B20" s="16" t="s">
        <v>26</v>
      </c>
      <c r="C20" s="16" t="s">
        <v>1</v>
      </c>
    </row>
    <row r="21" spans="1:3" ht="60" x14ac:dyDescent="0.25">
      <c r="A21" s="29" t="s">
        <v>69</v>
      </c>
      <c r="B21" s="24">
        <f>B17*1000/'0. Osnovni podatki'!B14</f>
        <v>1.9809335149189056</v>
      </c>
      <c r="C21" s="74"/>
    </row>
    <row r="22" spans="1:3" ht="15.75" x14ac:dyDescent="0.25">
      <c r="A22" s="55"/>
      <c r="B22" s="75"/>
      <c r="C22" s="20"/>
    </row>
    <row r="23" spans="1:3" ht="15.75" x14ac:dyDescent="0.25">
      <c r="A23" s="55"/>
      <c r="B23" s="75"/>
      <c r="C23" s="20"/>
    </row>
    <row r="24" spans="1:3" x14ac:dyDescent="0.25">
      <c r="A24" t="s">
        <v>130</v>
      </c>
    </row>
    <row r="25" spans="1:3" x14ac:dyDescent="0.25">
      <c r="A25" s="10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88C8B-D9E7-4D9C-8A0C-0F0C62CC43EC}">
  <dimension ref="A1:G18"/>
  <sheetViews>
    <sheetView tabSelected="1" workbookViewId="0">
      <selection activeCell="A29" sqref="A29"/>
    </sheetView>
  </sheetViews>
  <sheetFormatPr defaultRowHeight="15" x14ac:dyDescent="0.25"/>
  <cols>
    <col min="1" max="1" width="107.42578125" customWidth="1"/>
    <col min="2" max="2" width="25.85546875" customWidth="1"/>
    <col min="3" max="3" width="27.140625" customWidth="1"/>
    <col min="4" max="4" width="16.42578125" customWidth="1"/>
    <col min="5" max="5" width="57.7109375" customWidth="1"/>
    <col min="6" max="6" width="16.28515625" customWidth="1"/>
    <col min="7" max="7" width="25.5703125" customWidth="1"/>
  </cols>
  <sheetData>
    <row r="1" spans="1:7" x14ac:dyDescent="0.25">
      <c r="C1" s="1" t="s">
        <v>34</v>
      </c>
      <c r="D1" s="1" t="s">
        <v>35</v>
      </c>
      <c r="E1" s="1" t="s">
        <v>36</v>
      </c>
      <c r="G1" s="1" t="s">
        <v>65</v>
      </c>
    </row>
    <row r="2" spans="1:7" ht="41.25" customHeight="1" x14ac:dyDescent="0.25">
      <c r="B2" s="12" t="s">
        <v>22</v>
      </c>
      <c r="C2" s="30" t="str">
        <f>'0. Osnovni podatki'!B5</f>
        <v>URI Soča</v>
      </c>
      <c r="D2" s="30">
        <f>'0. Osnovni podatki'!B3</f>
        <v>2024</v>
      </c>
      <c r="E2" s="30" t="str">
        <f>'0. Osnovni podatki'!B4</f>
        <v>1. četrtlejte</v>
      </c>
    </row>
    <row r="4" spans="1:7" ht="21" x14ac:dyDescent="0.35">
      <c r="A4" s="47" t="s">
        <v>64</v>
      </c>
    </row>
    <row r="7" spans="1:7" x14ac:dyDescent="0.25">
      <c r="A7" s="34" t="s">
        <v>43</v>
      </c>
      <c r="B7" s="45" t="s">
        <v>132</v>
      </c>
      <c r="C7" s="90"/>
    </row>
    <row r="8" spans="1:7" ht="36" x14ac:dyDescent="0.25">
      <c r="A8" s="47" t="s">
        <v>66</v>
      </c>
      <c r="B8" s="48"/>
      <c r="C8" s="44"/>
      <c r="E8" s="52" t="s">
        <v>47</v>
      </c>
    </row>
    <row r="9" spans="1:7" ht="15.75" x14ac:dyDescent="0.25">
      <c r="A9" s="34" t="s">
        <v>101</v>
      </c>
      <c r="B9" s="43"/>
      <c r="C9" s="44"/>
      <c r="E9" s="53" t="s">
        <v>48</v>
      </c>
    </row>
    <row r="10" spans="1:7" ht="15.75" x14ac:dyDescent="0.25">
      <c r="A10" s="34" t="s">
        <v>102</v>
      </c>
      <c r="B10" s="43"/>
      <c r="C10" s="44"/>
      <c r="E10" s="54" t="s">
        <v>49</v>
      </c>
    </row>
    <row r="11" spans="1:7" ht="36" x14ac:dyDescent="0.25">
      <c r="A11" s="47" t="s">
        <v>67</v>
      </c>
      <c r="B11" s="48"/>
      <c r="C11" s="44"/>
      <c r="E11" s="56" t="s">
        <v>51</v>
      </c>
    </row>
    <row r="12" spans="1:7" ht="15" customHeight="1" x14ac:dyDescent="0.25">
      <c r="A12" s="34" t="s">
        <v>104</v>
      </c>
      <c r="B12" s="43"/>
      <c r="C12" s="44"/>
    </row>
    <row r="13" spans="1:7" ht="15" customHeight="1" x14ac:dyDescent="0.25">
      <c r="A13" s="34" t="s">
        <v>103</v>
      </c>
      <c r="B13" s="43"/>
      <c r="C13" s="44"/>
    </row>
    <row r="16" spans="1:7" ht="15.75" x14ac:dyDescent="0.25">
      <c r="A16" s="15" t="s">
        <v>25</v>
      </c>
      <c r="B16" s="50" t="s">
        <v>26</v>
      </c>
      <c r="C16" s="16" t="s">
        <v>1</v>
      </c>
    </row>
    <row r="17" spans="1:3" ht="15.75" x14ac:dyDescent="0.25">
      <c r="A17" s="51" t="s">
        <v>44</v>
      </c>
      <c r="B17" s="24" t="e">
        <f>100*B9/B10</f>
        <v>#DIV/0!</v>
      </c>
      <c r="C17" s="13"/>
    </row>
    <row r="18" spans="1:3" ht="15.75" x14ac:dyDescent="0.25">
      <c r="A18" s="29" t="s">
        <v>45</v>
      </c>
      <c r="B18" s="24" t="e">
        <f>100*B12/B13</f>
        <v>#DIV/0!</v>
      </c>
      <c r="C18" s="49"/>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2</vt:i4>
      </vt:variant>
    </vt:vector>
  </HeadingPairs>
  <TitlesOfParts>
    <vt:vector size="11" baseType="lpstr">
      <vt:lpstr>cet</vt:lpstr>
      <vt:lpstr>0. Osnovni podatki</vt:lpstr>
      <vt:lpstr>1. Učinkovitost dela v operacij</vt:lpstr>
      <vt:lpstr>2. Kolonizacije z MRSA</vt:lpstr>
      <vt:lpstr>3. Razjede zaradi pritiska</vt:lpstr>
      <vt:lpstr>4. Padci pacientov</vt:lpstr>
      <vt:lpstr>5. Poškodbe z ostrimi predmeti</vt:lpstr>
      <vt:lpstr>6. Kultura varnosti</vt:lpstr>
      <vt:lpstr>8. Higiena rok</vt:lpstr>
      <vt:lpstr>'5. Poškodbe z ostrimi predmeti'!_Toc143355881</vt:lpstr>
      <vt:lpstr>'0. Osnovni podatki'!Področje_tiskanja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dc:creator>
  <cp:lastModifiedBy>Tjaša Lahovič</cp:lastModifiedBy>
  <cp:lastPrinted>2024-06-27T08:16:12Z</cp:lastPrinted>
  <dcterms:created xsi:type="dcterms:W3CDTF">2023-03-19T10:29:50Z</dcterms:created>
  <dcterms:modified xsi:type="dcterms:W3CDTF">2024-07-29T07:32:26Z</dcterms:modified>
</cp:coreProperties>
</file>